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 Lee\Desktop\Rigas Files\"/>
    </mc:Choice>
  </mc:AlternateContent>
  <xr:revisionPtr revIDLastSave="0" documentId="13_ncr:1_{4452F53A-FABA-4ECD-BA75-B49A593D54BF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N cycle" sheetId="2" r:id="rId2"/>
  </sheets>
  <definedNames>
    <definedName name="_xlnm.Print_Area" localSheetId="0">Sheet1!$B$19:$R$38</definedName>
  </definedNames>
  <calcPr calcId="181029"/>
</workbook>
</file>

<file path=xl/calcChain.xml><?xml version="1.0" encoding="utf-8"?>
<calcChain xmlns="http://schemas.openxmlformats.org/spreadsheetml/2006/main">
  <c r="L25" i="1" l="1"/>
  <c r="Q28" i="1" l="1"/>
  <c r="R23" i="1"/>
  <c r="M31" i="1" l="1"/>
  <c r="M30" i="1"/>
  <c r="R29" i="1" l="1"/>
  <c r="R28" i="1"/>
  <c r="H29" i="1"/>
  <c r="S6" i="2" l="1"/>
  <c r="D7" i="2" l="1"/>
  <c r="E7" i="2"/>
  <c r="E22" i="2"/>
  <c r="E10" i="2"/>
  <c r="S7" i="2"/>
  <c r="V13" i="2" l="1"/>
  <c r="O25" i="1"/>
  <c r="M29" i="1" s="1"/>
  <c r="M40" i="1" s="1"/>
  <c r="M38" i="1"/>
  <c r="O30" i="1" s="1"/>
  <c r="O41" i="1" s="1"/>
  <c r="M32" i="1"/>
  <c r="E38" i="1"/>
  <c r="E8" i="2" l="1"/>
  <c r="U13" i="2" s="1"/>
  <c r="Q27" i="1"/>
  <c r="L14" i="2" l="1"/>
  <c r="L11" i="2"/>
  <c r="O33" i="1"/>
  <c r="M44" i="1" s="1"/>
  <c r="M14" i="2" l="1"/>
  <c r="M34" i="1"/>
  <c r="M35" i="1" s="1"/>
  <c r="H22" i="1"/>
  <c r="M43" i="1"/>
  <c r="J29" i="2" s="1"/>
  <c r="C44" i="1"/>
  <c r="K15" i="1"/>
  <c r="K39" i="1"/>
  <c r="K26" i="1"/>
  <c r="C38" i="1"/>
  <c r="C45" i="1"/>
  <c r="C43" i="1"/>
  <c r="C42" i="1"/>
  <c r="C41" i="1"/>
  <c r="C40" i="1"/>
  <c r="K49" i="1"/>
  <c r="H21" i="1"/>
  <c r="Q29" i="1" l="1"/>
  <c r="Q40" i="1" s="1"/>
  <c r="M21" i="1"/>
  <c r="M42" i="1"/>
  <c r="O31" i="1" s="1"/>
  <c r="O42" i="1" s="1"/>
  <c r="H20" i="2" l="1"/>
  <c r="Q30" i="1"/>
  <c r="Q41" i="1" s="1"/>
  <c r="Q42" i="1" s="1"/>
  <c r="Q32" i="1" l="1"/>
  <c r="Q43" i="1" s="1"/>
  <c r="R41" i="1"/>
  <c r="R42" i="1" s="1"/>
  <c r="R43" i="1" s="1"/>
  <c r="R45" i="1" s="1"/>
  <c r="R46" i="1" s="1"/>
  <c r="Q33" i="1" l="1"/>
  <c r="Q44" i="1" s="1"/>
  <c r="Q34" i="1" s="1"/>
  <c r="Q45" i="1" s="1"/>
  <c r="Q35" i="1" s="1"/>
  <c r="Q46" i="1" l="1"/>
  <c r="E9" i="2" s="1"/>
  <c r="J26" i="2" s="1"/>
  <c r="S9" i="2" s="1"/>
  <c r="L16" i="2"/>
  <c r="O11" i="2" l="1"/>
  <c r="S12" i="2" s="1"/>
  <c r="R34" i="1"/>
  <c r="Q47" i="1" s="1"/>
  <c r="H17" i="2"/>
  <c r="S17" i="2"/>
  <c r="H24" i="2"/>
  <c r="H11" i="2"/>
  <c r="M12" i="2"/>
  <c r="F22" i="2" l="1"/>
  <c r="K20" i="2"/>
  <c r="F13" i="2" s="1"/>
  <c r="K6" i="2"/>
  <c r="S16" i="2" l="1"/>
  <c r="B15" i="2"/>
  <c r="L22" i="2"/>
  <c r="C16" i="2"/>
  <c r="S15" i="2"/>
  <c r="F14" i="2"/>
  <c r="N24" i="2"/>
  <c r="S11" i="2" l="1"/>
  <c r="S10" i="2" s="1"/>
  <c r="C15" i="2"/>
  <c r="B16" i="2"/>
  <c r="S14" i="2"/>
  <c r="C12" i="2" s="1"/>
  <c r="C11" i="2" l="1"/>
</calcChain>
</file>

<file path=xl/sharedStrings.xml><?xml version="1.0" encoding="utf-8"?>
<sst xmlns="http://schemas.openxmlformats.org/spreadsheetml/2006/main" count="100" uniqueCount="95">
  <si>
    <t>DATE</t>
  </si>
  <si>
    <t>Soil test Nitrogen in the 0-12" that will be available to the crop</t>
  </si>
  <si>
    <t>Name:</t>
  </si>
  <si>
    <t>Field:</t>
  </si>
  <si>
    <t>INPUTS          (+)</t>
  </si>
  <si>
    <t>Soil Fertility Checkbook Inputs</t>
  </si>
  <si>
    <t>This Field is the Soil Climatic Zone:</t>
  </si>
  <si>
    <t>Plans for next Year are:</t>
  </si>
  <si>
    <t xml:space="preserve">Stubble or Fallow? </t>
  </si>
  <si>
    <t>Soil Climatic Zone:</t>
  </si>
  <si>
    <t>Soil Organic Matter:</t>
  </si>
  <si>
    <t>with % organic matter level of:</t>
  </si>
  <si>
    <t>conditions</t>
  </si>
  <si>
    <t>PLANNING FOR</t>
  </si>
  <si>
    <t>Spring of:</t>
  </si>
  <si>
    <t>Growing Season:</t>
  </si>
  <si>
    <t>GROWING SEASON:</t>
  </si>
  <si>
    <t>YOUR APPROXIMATE FERTILIZER NITROGEN RATE IS:</t>
  </si>
  <si>
    <t>TOTAL Nitrogen to be taken up by the crop based on target</t>
  </si>
  <si>
    <t>Nitrogen to be Mineralized from the soil</t>
  </si>
  <si>
    <t>Nitrogen to be immobilized for straw decomposition</t>
  </si>
  <si>
    <t>New Crop</t>
  </si>
  <si>
    <t>SPRING OF:</t>
  </si>
  <si>
    <t>Soil Organic Carbon:</t>
  </si>
  <si>
    <t>UNUSED NITROGEN</t>
  </si>
  <si>
    <t>Choose Soil Climatic Zone (SCZ) or Actual Soil Organic Matter (OM) or Soil Organic Carbon (OC) value:</t>
  </si>
  <si>
    <t>OM, OC, SCZ</t>
  </si>
  <si>
    <t>Brown, Bark Brown, Thin Black, Thick Black, Gray</t>
  </si>
  <si>
    <t>Stubble, Fallow</t>
  </si>
  <si>
    <t>Plant requirement to be supplied by fertilizer Nitrogen</t>
  </si>
  <si>
    <t>Planning</t>
  </si>
  <si>
    <t>Texture:</t>
  </si>
  <si>
    <t>Sand,Loamy Sand,Sandy Loam,Loam,Clay Loam,Clay</t>
  </si>
  <si>
    <t>YOUR APPROXIMATE FERTILIZER SULPHUR RATE IS:</t>
  </si>
  <si>
    <t>Sulphur</t>
  </si>
  <si>
    <t>FERTILIZER RECOMMENDATION</t>
  </si>
  <si>
    <t>to be seed to:</t>
  </si>
  <si>
    <t>bu/ac target yield</t>
  </si>
  <si>
    <t>Stubble</t>
  </si>
  <si>
    <t>barley,canola,CPS wheat,flax,oats,peas,wheat</t>
  </si>
  <si>
    <t>OM</t>
  </si>
  <si>
    <t>spread</t>
  </si>
  <si>
    <t>baled, burned, spread</t>
  </si>
  <si>
    <t>Actual (uses values in D18 or H18) or Default (default values)</t>
  </si>
  <si>
    <t>Transgenic</t>
  </si>
  <si>
    <t>Canola</t>
  </si>
  <si>
    <t>Nitrogen fixed by pulses/legumes</t>
  </si>
  <si>
    <t>Loam</t>
  </si>
  <si>
    <r>
      <rPr>
        <b/>
        <sz val="11"/>
        <rFont val="Times New Roman"/>
        <family val="1"/>
      </rPr>
      <t>Depth of soil sample</t>
    </r>
    <r>
      <rPr>
        <sz val="11"/>
        <rFont val="Times New Roman"/>
        <family val="1"/>
      </rPr>
      <t xml:space="preserve"> (enter 6 for 0-6" or 12 for 0-12" or 24 for 0-24"):</t>
    </r>
  </si>
  <si>
    <t>Soil testing and field information</t>
  </si>
  <si>
    <t>Anticipated growing season conditions:</t>
  </si>
  <si>
    <t>Crop to be seeded:</t>
  </si>
  <si>
    <t>Straw from last year's crop was:</t>
  </si>
  <si>
    <t>Targeted Crop Yield (bu/ac):</t>
  </si>
  <si>
    <t>Targeted Crop Protein (%):</t>
  </si>
  <si>
    <t xml:space="preserve"> dry, normal, wet / Actual, Assumed</t>
  </si>
  <si>
    <t>OPTIONS FOR INPUTS:</t>
  </si>
  <si>
    <t>Enter %OM if you chose OM above</t>
  </si>
  <si>
    <t>OC values are converted to OM through multiplying by 1.724</t>
  </si>
  <si>
    <t>Enter %OC if you chose OC above</t>
  </si>
  <si>
    <t>Nitrogen (N) Soil test (lb N/acre):</t>
  </si>
  <si>
    <t>N REQUIRED    (lb N/acre)</t>
  </si>
  <si>
    <t>lb N/acre</t>
  </si>
  <si>
    <t>CAUTION - This is not a predictive tool.  Inputs must be corrrect to obtain a correct fate of Nitrogen</t>
  </si>
  <si>
    <t>Atomspheric N</t>
  </si>
  <si>
    <t>FUE</t>
  </si>
  <si>
    <t>SUMMARY OF INPUTS</t>
  </si>
  <si>
    <r>
      <t>(This is not N</t>
    </r>
    <r>
      <rPr>
        <b/>
        <vertAlign val="subscript"/>
        <sz val="10"/>
        <color indexed="10"/>
        <rFont val="Arial"/>
        <family val="2"/>
      </rPr>
      <t>2</t>
    </r>
    <r>
      <rPr>
        <b/>
        <sz val="10"/>
        <color indexed="10"/>
        <rFont val="Arial"/>
        <family val="2"/>
      </rPr>
      <t>O)</t>
    </r>
  </si>
  <si>
    <t>MNUE</t>
  </si>
  <si>
    <t>Soil Organic Matter, %</t>
  </si>
  <si>
    <t>Crop</t>
  </si>
  <si>
    <t>Protein, %</t>
  </si>
  <si>
    <t>Unused N</t>
  </si>
  <si>
    <t>Fertilizer rate, lb/ac</t>
  </si>
  <si>
    <t>Precipitation</t>
  </si>
  <si>
    <t>Denitrification</t>
  </si>
  <si>
    <t>IDEAL</t>
  </si>
  <si>
    <t>Estimated Fertilzer N Use Efficiency=</t>
  </si>
  <si>
    <t>Removal</t>
  </si>
  <si>
    <t>Total Uptake</t>
  </si>
  <si>
    <t>Estimated Mineralizable N Use Efficiency=</t>
  </si>
  <si>
    <t>80-100%</t>
  </si>
  <si>
    <t>Residues</t>
  </si>
  <si>
    <t>IF(E7="below normal",S7+O8*9+S9,S7)</t>
  </si>
  <si>
    <t>Soil Organic N</t>
  </si>
  <si>
    <r>
      <t>NH</t>
    </r>
    <r>
      <rPr>
        <b/>
        <vertAlign val="subscript"/>
        <sz val="10"/>
        <rFont val="Arial"/>
        <family val="2"/>
      </rPr>
      <t>4</t>
    </r>
    <r>
      <rPr>
        <b/>
        <sz val="10"/>
        <rFont val="Arial"/>
        <family val="2"/>
      </rPr>
      <t>-N</t>
    </r>
  </si>
  <si>
    <r>
      <t>NO</t>
    </r>
    <r>
      <rPr>
        <b/>
        <vertAlign val="subscript"/>
        <sz val="10"/>
        <rFont val="Arial"/>
        <family val="2"/>
      </rPr>
      <t>3</t>
    </r>
    <r>
      <rPr>
        <b/>
        <sz val="10"/>
        <rFont val="Arial"/>
        <family val="2"/>
      </rPr>
      <t>-N</t>
    </r>
  </si>
  <si>
    <t>Leaching</t>
  </si>
  <si>
    <t>Immobilization</t>
  </si>
  <si>
    <t>(((Q28/5.7)*0.6)+0.5*0.6/0.75)</t>
  </si>
  <si>
    <t>(((Q28/6.25)*0.5)+0.5*0.5/0.75)</t>
  </si>
  <si>
    <t>wheat</t>
  </si>
  <si>
    <t>Thick Black</t>
  </si>
  <si>
    <t>normal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</si>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</sst>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"/>
  </numFmts>
  <fonts count="52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b/>
      <sz val="8"/>
      <name val="Arial"/>
      <family val="2"/>
    </font>
    <font>
      <b/>
      <i/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sz val="11"/>
      <name val="Arial"/>
      <family val="2"/>
    </font>
    <font>
      <b/>
      <sz val="14"/>
      <name val="Times New Roman"/>
      <family val="1"/>
    </font>
    <font>
      <b/>
      <i/>
      <sz val="14"/>
      <color indexed="17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b/>
      <i/>
      <sz val="11"/>
      <color indexed="17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b/>
      <i/>
      <sz val="12"/>
      <color indexed="17"/>
      <name val="Times New Roman"/>
      <family val="1"/>
    </font>
    <font>
      <b/>
      <i/>
      <sz val="14"/>
      <color indexed="9"/>
      <name val="Times New Roman"/>
      <family val="1"/>
    </font>
    <font>
      <b/>
      <sz val="11"/>
      <color indexed="21"/>
      <name val="Times New Roman"/>
      <family val="1"/>
    </font>
    <font>
      <b/>
      <i/>
      <sz val="11"/>
      <color indexed="9"/>
      <name val="Times New Roman"/>
      <family val="1"/>
    </font>
    <font>
      <b/>
      <i/>
      <sz val="11"/>
      <color indexed="52"/>
      <name val="Times New Roman"/>
      <family val="1"/>
    </font>
    <font>
      <sz val="10"/>
      <name val="Arial"/>
      <family val="2"/>
    </font>
    <font>
      <sz val="11"/>
      <color indexed="9"/>
      <name val="Times New Roman"/>
      <family val="1"/>
    </font>
    <font>
      <sz val="9"/>
      <name val="Times New Roman"/>
      <family val="1"/>
    </font>
    <font>
      <sz val="11"/>
      <color theme="0"/>
      <name val="Times New Roman"/>
      <family val="1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b/>
      <sz val="11"/>
      <color rgb="FF008080"/>
      <name val="Times New Roman"/>
      <family val="1"/>
    </font>
    <font>
      <sz val="10"/>
      <color rgb="FF008080"/>
      <name val="Arial"/>
      <family val="2"/>
    </font>
    <font>
      <sz val="11"/>
      <color indexed="21"/>
      <name val="Times New Roman"/>
      <family val="1"/>
    </font>
    <font>
      <sz val="16"/>
      <name val="Arial"/>
      <family val="2"/>
    </font>
    <font>
      <b/>
      <sz val="16"/>
      <name val="Arial"/>
      <family val="2"/>
    </font>
    <font>
      <b/>
      <i/>
      <sz val="16"/>
      <name val="Times New Roman"/>
      <family val="1"/>
    </font>
    <font>
      <b/>
      <i/>
      <sz val="14"/>
      <color rgb="FFFF9900"/>
      <name val="Times New Roman"/>
      <family val="1"/>
    </font>
    <font>
      <b/>
      <i/>
      <sz val="12"/>
      <color rgb="FFFF9900"/>
      <name val="Times New Roman"/>
      <family val="1"/>
    </font>
    <font>
      <b/>
      <i/>
      <sz val="12"/>
      <color rgb="FF008000"/>
      <name val="Times New Roman"/>
      <family val="1"/>
    </font>
    <font>
      <b/>
      <i/>
      <sz val="14"/>
      <color rgb="FF008000"/>
      <name val="Times New Roman"/>
      <family val="1"/>
    </font>
    <font>
      <b/>
      <i/>
      <sz val="11"/>
      <color rgb="FF008000"/>
      <name val="Times New Roman"/>
      <family val="1"/>
    </font>
    <font>
      <b/>
      <i/>
      <sz val="11"/>
      <color rgb="FF008000"/>
      <name val="Arial"/>
      <family val="2"/>
    </font>
    <font>
      <b/>
      <sz val="12"/>
      <color rgb="FF008000"/>
      <name val="Arial"/>
      <family val="2"/>
    </font>
    <font>
      <b/>
      <sz val="10"/>
      <color indexed="10"/>
      <name val="Arial"/>
      <family val="2"/>
    </font>
    <font>
      <b/>
      <sz val="16"/>
      <color rgb="FFFF0000"/>
      <name val="Times New Roman"/>
      <family val="1"/>
    </font>
    <font>
      <sz val="10"/>
      <color rgb="FFFF0000"/>
      <name val="Arial"/>
      <family val="2"/>
    </font>
    <font>
      <b/>
      <vertAlign val="subscript"/>
      <sz val="10"/>
      <color indexed="10"/>
      <name val="Arial"/>
      <family val="2"/>
    </font>
    <font>
      <b/>
      <sz val="12"/>
      <color indexed="57"/>
      <name val="Arial"/>
      <family val="2"/>
    </font>
    <font>
      <b/>
      <sz val="12"/>
      <color indexed="10"/>
      <name val="Arial"/>
      <family val="2"/>
    </font>
    <font>
      <b/>
      <sz val="14"/>
      <color indexed="57"/>
      <name val="Arial"/>
      <family val="2"/>
    </font>
    <font>
      <b/>
      <sz val="14"/>
      <color indexed="10"/>
      <name val="Arial"/>
      <family val="2"/>
    </font>
    <font>
      <sz val="9"/>
      <name val="Arial"/>
      <family val="2"/>
    </font>
    <font>
      <b/>
      <sz val="16"/>
      <color indexed="57"/>
      <name val="Arial"/>
      <family val="2"/>
    </font>
    <font>
      <b/>
      <vertAlign val="sub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6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17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rgb="FF008080"/>
      </left>
      <right/>
      <top style="thick">
        <color rgb="FF008080"/>
      </top>
      <bottom/>
      <diagonal/>
    </border>
    <border>
      <left/>
      <right/>
      <top style="thick">
        <color rgb="FF008080"/>
      </top>
      <bottom/>
      <diagonal/>
    </border>
    <border>
      <left/>
      <right style="thick">
        <color rgb="FF008080"/>
      </right>
      <top style="thick">
        <color rgb="FF008080"/>
      </top>
      <bottom/>
      <diagonal/>
    </border>
    <border>
      <left style="thick">
        <color rgb="FF008080"/>
      </left>
      <right/>
      <top/>
      <bottom/>
      <diagonal/>
    </border>
    <border>
      <left/>
      <right style="thick">
        <color rgb="FF008080"/>
      </right>
      <top/>
      <bottom/>
      <diagonal/>
    </border>
    <border>
      <left style="thick">
        <color rgb="FF008080"/>
      </left>
      <right/>
      <top/>
      <bottom style="thick">
        <color rgb="FF008080"/>
      </bottom>
      <diagonal/>
    </border>
    <border>
      <left/>
      <right/>
      <top/>
      <bottom style="thick">
        <color rgb="FF008080"/>
      </bottom>
      <diagonal/>
    </border>
    <border>
      <left/>
      <right style="thick">
        <color rgb="FF008080"/>
      </right>
      <top/>
      <bottom style="thick">
        <color rgb="FF008080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52"/>
      </left>
      <right style="medium">
        <color indexed="52"/>
      </right>
      <top style="medium">
        <color indexed="52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25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0" fontId="6" fillId="0" borderId="0" xfId="0" applyFont="1"/>
    <xf numFmtId="0" fontId="12" fillId="0" borderId="0" xfId="0" applyFont="1"/>
    <xf numFmtId="0" fontId="12" fillId="0" borderId="3" xfId="0" applyFont="1" applyBorder="1"/>
    <xf numFmtId="0" fontId="6" fillId="0" borderId="3" xfId="0" applyFont="1" applyBorder="1"/>
    <xf numFmtId="0" fontId="6" fillId="0" borderId="0" xfId="0" applyFont="1" applyAlignment="1">
      <alignment horizontal="left"/>
    </xf>
    <xf numFmtId="1" fontId="6" fillId="2" borderId="4" xfId="0" applyNumberFormat="1" applyFont="1" applyFill="1" applyBorder="1" applyAlignment="1">
      <alignment horizontal="center"/>
    </xf>
    <xf numFmtId="165" fontId="15" fillId="0" borderId="5" xfId="0" applyNumberFormat="1" applyFont="1" applyBorder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" fontId="7" fillId="0" borderId="0" xfId="0" applyNumberFormat="1" applyFont="1"/>
    <xf numFmtId="0" fontId="6" fillId="0" borderId="11" xfId="0" applyFont="1" applyBorder="1" applyAlignment="1">
      <alignment horizontal="center" wrapText="1"/>
    </xf>
    <xf numFmtId="0" fontId="3" fillId="0" borderId="3" xfId="0" applyFont="1" applyBorder="1"/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Continuous" wrapText="1"/>
    </xf>
    <xf numFmtId="165" fontId="15" fillId="0" borderId="11" xfId="0" applyNumberFormat="1" applyFont="1" applyBorder="1" applyAlignment="1">
      <alignment horizontal="center" wrapText="1"/>
    </xf>
    <xf numFmtId="0" fontId="13" fillId="0" borderId="1" xfId="0" applyFont="1" applyBorder="1"/>
    <xf numFmtId="165" fontId="13" fillId="0" borderId="1" xfId="0" applyNumberFormat="1" applyFont="1" applyBorder="1"/>
    <xf numFmtId="0" fontId="7" fillId="0" borderId="10" xfId="0" applyFont="1" applyBorder="1" applyAlignment="1">
      <alignment horizontal="center"/>
    </xf>
    <xf numFmtId="1" fontId="6" fillId="0" borderId="13" xfId="0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6" fillId="0" borderId="14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" fontId="6" fillId="0" borderId="15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13" fillId="0" borderId="0" xfId="0" applyFont="1" applyAlignment="1">
      <alignment horizontal="left"/>
    </xf>
    <xf numFmtId="1" fontId="23" fillId="0" borderId="15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7" fillId="0" borderId="6" xfId="0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7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6" fillId="0" borderId="0" xfId="0" applyFont="1"/>
    <xf numFmtId="0" fontId="25" fillId="0" borderId="0" xfId="0" applyFont="1" applyAlignment="1">
      <alignment horizontal="left"/>
    </xf>
    <xf numFmtId="0" fontId="27" fillId="0" borderId="0" xfId="0" applyFont="1"/>
    <xf numFmtId="0" fontId="14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7" fillId="0" borderId="2" xfId="0" applyFont="1" applyBorder="1"/>
    <xf numFmtId="0" fontId="7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4" fillId="0" borderId="0" xfId="0" applyFont="1" applyAlignment="1" applyProtection="1">
      <alignment horizontal="center"/>
      <protection locked="0"/>
    </xf>
    <xf numFmtId="1" fontId="20" fillId="0" borderId="24" xfId="0" applyNumberFormat="1" applyFont="1" applyBorder="1" applyAlignment="1">
      <alignment horizontal="center"/>
    </xf>
    <xf numFmtId="0" fontId="6" fillId="0" borderId="43" xfId="0" applyFont="1" applyBorder="1"/>
    <xf numFmtId="0" fontId="12" fillId="0" borderId="21" xfId="0" applyFont="1" applyBorder="1" applyAlignment="1">
      <alignment horizontal="center" wrapText="1"/>
    </xf>
    <xf numFmtId="0" fontId="6" fillId="0" borderId="44" xfId="0" applyFont="1" applyBorder="1" applyAlignment="1">
      <alignment horizontal="right"/>
    </xf>
    <xf numFmtId="1" fontId="10" fillId="0" borderId="45" xfId="0" applyNumberFormat="1" applyFont="1" applyBorder="1" applyAlignment="1">
      <alignment horizontal="center"/>
    </xf>
    <xf numFmtId="1" fontId="6" fillId="0" borderId="46" xfId="0" applyNumberFormat="1" applyFont="1" applyBorder="1" applyAlignment="1">
      <alignment horizontal="center"/>
    </xf>
    <xf numFmtId="0" fontId="6" fillId="0" borderId="43" xfId="0" applyFont="1" applyBorder="1" applyAlignment="1">
      <alignment horizontal="right"/>
    </xf>
    <xf numFmtId="1" fontId="6" fillId="0" borderId="47" xfId="0" applyNumberFormat="1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7" fillId="0" borderId="29" xfId="0" applyFont="1" applyBorder="1"/>
    <xf numFmtId="0" fontId="7" fillId="0" borderId="31" xfId="0" applyFont="1" applyBorder="1" applyAlignment="1">
      <alignment horizontal="center"/>
    </xf>
    <xf numFmtId="0" fontId="22" fillId="0" borderId="0" xfId="0" applyFont="1"/>
    <xf numFmtId="0" fontId="7" fillId="0" borderId="1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/>
    </xf>
    <xf numFmtId="0" fontId="19" fillId="0" borderId="3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6" fillId="0" borderId="18" xfId="0" applyFont="1" applyBorder="1" applyAlignment="1">
      <alignment horizontal="right" wrapText="1"/>
    </xf>
    <xf numFmtId="0" fontId="7" fillId="0" borderId="18" xfId="0" applyFont="1" applyBorder="1"/>
    <xf numFmtId="0" fontId="21" fillId="0" borderId="30" xfId="0" applyFont="1" applyBorder="1" applyAlignment="1">
      <alignment horizontal="right"/>
    </xf>
    <xf numFmtId="0" fontId="14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21" fillId="0" borderId="30" xfId="0" applyFont="1" applyBorder="1" applyAlignment="1">
      <alignment horizontal="right" vertical="center"/>
    </xf>
    <xf numFmtId="0" fontId="0" fillId="0" borderId="30" xfId="0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0" xfId="0" applyFont="1" applyBorder="1" applyAlignment="1">
      <alignment horizontal="left" vertical="center"/>
    </xf>
    <xf numFmtId="0" fontId="17" fillId="0" borderId="2" xfId="0" applyFont="1" applyBorder="1" applyAlignment="1">
      <alignment horizontal="right" vertical="center"/>
    </xf>
    <xf numFmtId="1" fontId="34" fillId="2" borderId="49" xfId="0" applyNumberFormat="1" applyFont="1" applyFill="1" applyBorder="1" applyAlignment="1">
      <alignment horizontal="center" vertical="center"/>
    </xf>
    <xf numFmtId="0" fontId="35" fillId="0" borderId="30" xfId="0" applyFont="1" applyBorder="1" applyAlignment="1">
      <alignment horizontal="right" vertical="center"/>
    </xf>
    <xf numFmtId="1" fontId="37" fillId="0" borderId="42" xfId="0" applyNumberFormat="1" applyFont="1" applyBorder="1" applyAlignment="1">
      <alignment horizontal="center" vertical="center"/>
    </xf>
    <xf numFmtId="0" fontId="14" fillId="0" borderId="40" xfId="0" applyFont="1" applyBorder="1" applyAlignment="1">
      <alignment horizontal="right" vertical="center"/>
    </xf>
    <xf numFmtId="165" fontId="36" fillId="0" borderId="41" xfId="0" applyNumberFormat="1" applyFont="1" applyBorder="1" applyAlignment="1">
      <alignment horizontal="center" vertical="center" wrapText="1"/>
    </xf>
    <xf numFmtId="0" fontId="38" fillId="0" borderId="42" xfId="0" applyFont="1" applyBorder="1" applyAlignment="1">
      <alignment vertical="center"/>
    </xf>
    <xf numFmtId="0" fontId="39" fillId="0" borderId="41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12" fillId="0" borderId="42" xfId="0" applyFont="1" applyBorder="1" applyAlignment="1">
      <alignment vertical="center"/>
    </xf>
    <xf numFmtId="0" fontId="1" fillId="0" borderId="0" xfId="0" applyFont="1"/>
    <xf numFmtId="0" fontId="16" fillId="0" borderId="0" xfId="0" applyFont="1"/>
    <xf numFmtId="0" fontId="1" fillId="0" borderId="0" xfId="0" applyFont="1" applyProtection="1">
      <protection hidden="1"/>
    </xf>
    <xf numFmtId="0" fontId="16" fillId="0" borderId="57" xfId="0" applyFont="1" applyBorder="1" applyAlignment="1">
      <alignment horizontal="centerContinuous"/>
    </xf>
    <xf numFmtId="0" fontId="0" fillId="0" borderId="58" xfId="0" applyBorder="1" applyAlignment="1">
      <alignment horizontal="centerContinuous"/>
    </xf>
    <xf numFmtId="0" fontId="0" fillId="0" borderId="59" xfId="0" applyBorder="1" applyAlignment="1">
      <alignment horizontal="centerContinuous"/>
    </xf>
    <xf numFmtId="0" fontId="41" fillId="0" borderId="0" xfId="0" applyFont="1"/>
    <xf numFmtId="0" fontId="0" fillId="0" borderId="26" xfId="0" applyBorder="1"/>
    <xf numFmtId="0" fontId="0" fillId="0" borderId="28" xfId="0" applyBorder="1"/>
    <xf numFmtId="164" fontId="1" fillId="3" borderId="60" xfId="0" applyNumberFormat="1" applyFont="1" applyFill="1" applyBorder="1" applyAlignment="1">
      <alignment horizontal="center"/>
    </xf>
    <xf numFmtId="1" fontId="1" fillId="0" borderId="0" xfId="0" applyNumberFormat="1" applyFont="1" applyProtection="1">
      <protection hidden="1"/>
    </xf>
    <xf numFmtId="0" fontId="0" fillId="0" borderId="18" xfId="0" applyBorder="1"/>
    <xf numFmtId="0" fontId="1" fillId="3" borderId="61" xfId="0" applyFont="1" applyFill="1" applyBorder="1" applyAlignment="1">
      <alignment horizontal="center"/>
    </xf>
    <xf numFmtId="0" fontId="0" fillId="0" borderId="19" xfId="0" applyBorder="1" applyAlignment="1">
      <alignment horizontal="left"/>
    </xf>
    <xf numFmtId="164" fontId="0" fillId="3" borderId="61" xfId="0" applyNumberFormat="1" applyFill="1" applyBorder="1" applyAlignment="1">
      <alignment horizontal="center"/>
    </xf>
    <xf numFmtId="0" fontId="0" fillId="0" borderId="19" xfId="0" applyBorder="1" applyAlignment="1">
      <alignment horizontal="right"/>
    </xf>
    <xf numFmtId="0" fontId="0" fillId="3" borderId="61" xfId="0" applyFill="1" applyBorder="1" applyAlignment="1">
      <alignment horizontal="center"/>
    </xf>
    <xf numFmtId="0" fontId="0" fillId="0" borderId="29" xfId="0" applyBorder="1"/>
    <xf numFmtId="0" fontId="0" fillId="0" borderId="31" xfId="0" applyBorder="1" applyAlignment="1">
      <alignment horizontal="right"/>
    </xf>
    <xf numFmtId="0" fontId="0" fillId="3" borderId="59" xfId="0" applyFill="1" applyBorder="1" applyAlignment="1">
      <alignment horizontal="center"/>
    </xf>
    <xf numFmtId="0" fontId="45" fillId="0" borderId="0" xfId="0" applyFont="1"/>
    <xf numFmtId="0" fontId="16" fillId="0" borderId="26" xfId="0" applyFont="1" applyBorder="1" applyAlignment="1" applyProtection="1">
      <alignment horizontal="centerContinuous"/>
      <protection hidden="1"/>
    </xf>
    <xf numFmtId="0" fontId="0" fillId="0" borderId="27" xfId="0" applyBorder="1" applyAlignment="1" applyProtection="1">
      <alignment horizontal="centerContinuous"/>
      <protection hidden="1"/>
    </xf>
    <xf numFmtId="0" fontId="0" fillId="0" borderId="28" xfId="0" applyBorder="1" applyAlignment="1" applyProtection="1">
      <alignment horizontal="centerContinuous"/>
      <protection hidden="1"/>
    </xf>
    <xf numFmtId="1" fontId="47" fillId="0" borderId="0" xfId="0" applyNumberFormat="1" applyFont="1" applyAlignment="1" applyProtection="1">
      <alignment horizontal="right"/>
      <protection hidden="1"/>
    </xf>
    <xf numFmtId="1" fontId="41" fillId="0" borderId="0" xfId="0" applyNumberFormat="1" applyFont="1" applyAlignment="1" applyProtection="1">
      <alignment horizontal="left"/>
      <protection hidden="1"/>
    </xf>
    <xf numFmtId="1" fontId="0" fillId="0" borderId="0" xfId="0" applyNumberFormat="1"/>
    <xf numFmtId="1" fontId="48" fillId="0" borderId="0" xfId="0" applyNumberFormat="1" applyFont="1" applyAlignment="1" applyProtection="1">
      <alignment horizontal="left"/>
      <protection hidden="1"/>
    </xf>
    <xf numFmtId="0" fontId="0" fillId="0" borderId="18" xfId="0" applyBorder="1" applyAlignment="1" applyProtection="1">
      <alignment horizontal="centerContinuous"/>
      <protection hidden="1"/>
    </xf>
    <xf numFmtId="0" fontId="1" fillId="0" borderId="0" xfId="0" applyFont="1" applyAlignment="1" applyProtection="1">
      <alignment horizontal="centerContinuous"/>
      <protection hidden="1"/>
    </xf>
    <xf numFmtId="0" fontId="1" fillId="0" borderId="19" xfId="0" applyFont="1" applyBorder="1" applyAlignment="1" applyProtection="1">
      <alignment horizontal="centerContinuous"/>
      <protection hidden="1"/>
    </xf>
    <xf numFmtId="0" fontId="41" fillId="0" borderId="61" xfId="0" applyFont="1" applyBorder="1" applyAlignment="1">
      <alignment horizontal="center"/>
    </xf>
    <xf numFmtId="1" fontId="47" fillId="0" borderId="0" xfId="0" applyNumberFormat="1" applyFont="1" applyProtection="1">
      <protection hidden="1"/>
    </xf>
    <xf numFmtId="0" fontId="0" fillId="4" borderId="26" xfId="0" applyFill="1" applyBorder="1"/>
    <xf numFmtId="0" fontId="0" fillId="4" borderId="27" xfId="0" applyFill="1" applyBorder="1"/>
    <xf numFmtId="0" fontId="1" fillId="4" borderId="27" xfId="0" applyFont="1" applyFill="1" applyBorder="1" applyAlignment="1">
      <alignment horizontal="right"/>
    </xf>
    <xf numFmtId="9" fontId="1" fillId="4" borderId="27" xfId="0" applyNumberFormat="1" applyFont="1" applyFill="1" applyBorder="1" applyAlignment="1" applyProtection="1">
      <alignment horizontal="center"/>
      <protection hidden="1"/>
    </xf>
    <xf numFmtId="9" fontId="41" fillId="0" borderId="62" xfId="0" applyNumberFormat="1" applyFont="1" applyBorder="1" applyAlignment="1">
      <alignment horizontal="center"/>
    </xf>
    <xf numFmtId="0" fontId="46" fillId="0" borderId="0" xfId="0" applyFont="1"/>
    <xf numFmtId="0" fontId="0" fillId="4" borderId="29" xfId="0" applyFill="1" applyBorder="1"/>
    <xf numFmtId="0" fontId="1" fillId="4" borderId="30" xfId="0" applyFont="1" applyFill="1" applyBorder="1"/>
    <xf numFmtId="0" fontId="1" fillId="4" borderId="30" xfId="0" applyFont="1" applyFill="1" applyBorder="1" applyAlignment="1">
      <alignment horizontal="right"/>
    </xf>
    <xf numFmtId="9" fontId="0" fillId="4" borderId="30" xfId="0" applyNumberFormat="1" applyFill="1" applyBorder="1" applyAlignment="1" applyProtection="1">
      <alignment horizontal="center"/>
      <protection hidden="1"/>
    </xf>
    <xf numFmtId="9" fontId="41" fillId="0" borderId="60" xfId="0" applyNumberFormat="1" applyFont="1" applyBorder="1" applyAlignment="1">
      <alignment horizontal="center"/>
    </xf>
    <xf numFmtId="0" fontId="0" fillId="0" borderId="26" xfId="0" applyBorder="1" applyProtection="1">
      <protection hidden="1"/>
    </xf>
    <xf numFmtId="0" fontId="1" fillId="0" borderId="27" xfId="0" applyFont="1" applyBorder="1" applyProtection="1">
      <protection hidden="1"/>
    </xf>
    <xf numFmtId="0" fontId="0" fillId="0" borderId="28" xfId="0" applyBorder="1" applyProtection="1">
      <protection hidden="1"/>
    </xf>
    <xf numFmtId="0" fontId="0" fillId="0" borderId="29" xfId="0" applyBorder="1" applyProtection="1">
      <protection hidden="1"/>
    </xf>
    <xf numFmtId="0" fontId="49" fillId="0" borderId="30" xfId="0" applyFont="1" applyBorder="1" applyAlignment="1" applyProtection="1">
      <alignment horizontal="left"/>
      <protection hidden="1"/>
    </xf>
    <xf numFmtId="0" fontId="0" fillId="0" borderId="30" xfId="0" applyBorder="1" applyProtection="1">
      <protection hidden="1"/>
    </xf>
    <xf numFmtId="0" fontId="1" fillId="0" borderId="30" xfId="0" applyFont="1" applyBorder="1" applyProtection="1">
      <protection hidden="1"/>
    </xf>
    <xf numFmtId="0" fontId="0" fillId="0" borderId="31" xfId="0" applyBorder="1" applyProtection="1">
      <protection hidden="1"/>
    </xf>
    <xf numFmtId="0" fontId="45" fillId="0" borderId="0" xfId="0" applyFont="1" applyAlignment="1">
      <alignment horizontal="right"/>
    </xf>
    <xf numFmtId="1" fontId="47" fillId="0" borderId="0" xfId="0" applyNumberFormat="1" applyFont="1" applyAlignment="1" applyProtection="1">
      <alignment horizontal="left"/>
      <protection hidden="1"/>
    </xf>
    <xf numFmtId="1" fontId="50" fillId="0" borderId="0" xfId="0" applyNumberFormat="1" applyFont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left"/>
      <protection hidden="1"/>
    </xf>
    <xf numFmtId="0" fontId="16" fillId="0" borderId="0" xfId="0" applyFont="1" applyAlignment="1">
      <alignment horizontal="center"/>
    </xf>
    <xf numFmtId="1" fontId="47" fillId="0" borderId="0" xfId="0" applyNumberFormat="1" applyFont="1"/>
    <xf numFmtId="1" fontId="16" fillId="0" borderId="0" xfId="0" applyNumberFormat="1" applyFont="1" applyAlignment="1">
      <alignment horizontal="center"/>
    </xf>
    <xf numFmtId="1" fontId="16" fillId="0" borderId="0" xfId="0" applyNumberFormat="1" applyFont="1" applyAlignment="1" applyProtection="1">
      <alignment horizontal="center"/>
      <protection hidden="1"/>
    </xf>
    <xf numFmtId="0" fontId="16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48" fillId="0" borderId="0" xfId="0" applyNumberFormat="1" applyFont="1" applyProtection="1">
      <protection hidden="1"/>
    </xf>
    <xf numFmtId="1" fontId="0" fillId="0" borderId="0" xfId="0" applyNumberFormat="1" applyProtection="1">
      <protection hidden="1"/>
    </xf>
    <xf numFmtId="1" fontId="16" fillId="0" borderId="0" xfId="0" applyNumberFormat="1" applyFont="1"/>
    <xf numFmtId="0" fontId="50" fillId="0" borderId="0" xfId="0" applyFont="1" applyAlignment="1" applyProtection="1">
      <alignment horizontal="right"/>
      <protection hidden="1"/>
    </xf>
    <xf numFmtId="1" fontId="48" fillId="0" borderId="0" xfId="0" applyNumberFormat="1" applyFont="1" applyAlignment="1" applyProtection="1">
      <alignment horizontal="center"/>
      <protection hidden="1"/>
    </xf>
    <xf numFmtId="0" fontId="32" fillId="0" borderId="0" xfId="0" applyFont="1"/>
    <xf numFmtId="0" fontId="5" fillId="0" borderId="23" xfId="0" applyFont="1" applyBorder="1" applyAlignment="1">
      <alignment vertical="center"/>
    </xf>
    <xf numFmtId="0" fontId="27" fillId="0" borderId="0" xfId="0" applyFont="1" applyProtection="1">
      <protection hidden="1"/>
    </xf>
    <xf numFmtId="164" fontId="27" fillId="0" borderId="0" xfId="0" applyNumberFormat="1" applyFont="1" applyProtection="1">
      <protection hidden="1"/>
    </xf>
    <xf numFmtId="1" fontId="27" fillId="0" borderId="0" xfId="0" applyNumberFormat="1" applyFont="1" applyProtection="1">
      <protection hidden="1"/>
    </xf>
    <xf numFmtId="1" fontId="27" fillId="0" borderId="0" xfId="0" applyNumberFormat="1" applyFont="1" applyAlignment="1" applyProtection="1">
      <alignment horizontal="center"/>
      <protection hidden="1"/>
    </xf>
    <xf numFmtId="164" fontId="27" fillId="0" borderId="0" xfId="0" applyNumberFormat="1" applyFont="1" applyAlignment="1" applyProtection="1">
      <alignment horizontal="center"/>
      <protection hidden="1"/>
    </xf>
    <xf numFmtId="0" fontId="6" fillId="0" borderId="18" xfId="0" applyFont="1" applyBorder="1" applyAlignment="1">
      <alignment horizontal="right" wrapText="1"/>
    </xf>
    <xf numFmtId="0" fontId="0" fillId="0" borderId="0" xfId="0"/>
    <xf numFmtId="0" fontId="7" fillId="0" borderId="5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/>
    <xf numFmtId="0" fontId="0" fillId="0" borderId="25" xfId="0" applyBorder="1"/>
    <xf numFmtId="0" fontId="0" fillId="0" borderId="50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5" xfId="0" applyBorder="1" applyAlignment="1" applyProtection="1">
      <alignment horizontal="center"/>
      <protection locked="0"/>
    </xf>
    <xf numFmtId="0" fontId="16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16" fillId="0" borderId="18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0" fillId="0" borderId="0" xfId="0" applyAlignment="1">
      <alignment wrapText="1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21" xfId="0" applyBorder="1" applyProtection="1">
      <protection locked="0"/>
    </xf>
    <xf numFmtId="0" fontId="7" fillId="0" borderId="50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19" xfId="0" applyFont="1" applyBorder="1" applyAlignment="1" applyProtection="1">
      <alignment horizontal="center" wrapText="1"/>
      <protection locked="0"/>
    </xf>
    <xf numFmtId="0" fontId="6" fillId="0" borderId="18" xfId="0" applyFont="1" applyBorder="1" applyAlignment="1" applyProtection="1">
      <alignment horizontal="right" vertical="center"/>
      <protection locked="0"/>
    </xf>
    <xf numFmtId="0" fontId="16" fillId="0" borderId="0" xfId="0" applyFont="1" applyAlignment="1">
      <alignment horizontal="right" vertical="center"/>
    </xf>
    <xf numFmtId="0" fontId="16" fillId="0" borderId="19" xfId="0" applyFont="1" applyBorder="1" applyAlignment="1">
      <alignment horizontal="right" vertical="center"/>
    </xf>
    <xf numFmtId="0" fontId="7" fillId="0" borderId="1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2" xfId="0" applyBorder="1"/>
    <xf numFmtId="0" fontId="6" fillId="0" borderId="18" xfId="0" applyFont="1" applyBorder="1" applyAlignment="1">
      <alignment horizontal="right"/>
    </xf>
    <xf numFmtId="0" fontId="16" fillId="0" borderId="19" xfId="0" applyFont="1" applyBorder="1" applyAlignment="1">
      <alignment horizontal="right"/>
    </xf>
    <xf numFmtId="0" fontId="6" fillId="0" borderId="18" xfId="0" applyFont="1" applyBorder="1" applyAlignment="1" applyProtection="1">
      <alignment horizontal="right"/>
      <protection locked="0"/>
    </xf>
    <xf numFmtId="0" fontId="6" fillId="0" borderId="29" xfId="0" applyFont="1" applyBorder="1" applyAlignment="1" applyProtection="1">
      <alignment horizontal="right"/>
      <protection locked="0"/>
    </xf>
    <xf numFmtId="0" fontId="16" fillId="0" borderId="30" xfId="0" applyFont="1" applyBorder="1" applyAlignment="1">
      <alignment horizontal="right"/>
    </xf>
    <xf numFmtId="0" fontId="16" fillId="0" borderId="31" xfId="0" applyFont="1" applyBorder="1" applyAlignment="1">
      <alignment horizontal="right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7" fillId="0" borderId="18" xfId="0" applyFont="1" applyBorder="1" applyAlignment="1">
      <alignment horizontal="center"/>
    </xf>
    <xf numFmtId="0" fontId="0" fillId="0" borderId="0" xfId="0" applyAlignment="1">
      <alignment horizontal="center"/>
    </xf>
    <xf numFmtId="0" fontId="19" fillId="0" borderId="3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19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0" fillId="0" borderId="3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3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165" fontId="33" fillId="0" borderId="9" xfId="0" applyNumberFormat="1" applyFont="1" applyBorder="1" applyAlignment="1">
      <alignment horizontal="center" vertical="center" wrapText="1"/>
    </xf>
    <xf numFmtId="0" fontId="31" fillId="0" borderId="2" xfId="0" applyFont="1" applyBorder="1" applyAlignment="1">
      <alignment vertical="center" wrapText="1"/>
    </xf>
    <xf numFmtId="0" fontId="31" fillId="0" borderId="48" xfId="0" applyFont="1" applyBorder="1" applyAlignment="1">
      <alignment horizontal="center" vertical="center" wrapText="1"/>
    </xf>
    <xf numFmtId="0" fontId="31" fillId="0" borderId="30" xfId="0" applyFont="1" applyBorder="1" applyAlignment="1">
      <alignment vertical="center" wrapText="1"/>
    </xf>
    <xf numFmtId="0" fontId="8" fillId="0" borderId="54" xfId="0" applyFont="1" applyBorder="1" applyAlignment="1">
      <alignment horizontal="right" vertical="center"/>
    </xf>
    <xf numFmtId="0" fontId="0" fillId="0" borderId="55" xfId="0" applyBorder="1" applyAlignment="1">
      <alignment vertical="center"/>
    </xf>
    <xf numFmtId="0" fontId="36" fillId="0" borderId="41" xfId="0" applyFont="1" applyBorder="1" applyAlignment="1">
      <alignment horizontal="right" vertical="center"/>
    </xf>
    <xf numFmtId="0" fontId="40" fillId="0" borderId="23" xfId="0" applyFont="1" applyBorder="1" applyAlignment="1">
      <alignment horizontal="right" vertical="center"/>
    </xf>
    <xf numFmtId="0" fontId="40" fillId="0" borderId="56" xfId="0" applyFont="1" applyBorder="1" applyAlignment="1">
      <alignment horizontal="right" vertical="center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>
      <alignment horizontal="left"/>
    </xf>
    <xf numFmtId="0" fontId="16" fillId="0" borderId="36" xfId="0" applyFont="1" applyBorder="1" applyAlignment="1">
      <alignment horizontal="left"/>
    </xf>
    <xf numFmtId="0" fontId="28" fillId="0" borderId="37" xfId="0" applyFont="1" applyBorder="1" applyAlignment="1">
      <alignment horizontal="left" vertical="center"/>
    </xf>
    <xf numFmtId="0" fontId="29" fillId="0" borderId="38" xfId="0" applyFont="1" applyBorder="1" applyAlignment="1">
      <alignment horizontal="left" vertical="center"/>
    </xf>
    <xf numFmtId="0" fontId="29" fillId="0" borderId="39" xfId="0" applyFont="1" applyBorder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6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1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8"/>
      </font>
      <border>
        <left/>
        <right/>
        <top/>
        <bottom/>
      </border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008000"/>
      <color rgb="FF000000"/>
      <color rgb="FF00808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20</xdr:row>
      <xdr:rowOff>95250</xdr:rowOff>
    </xdr:from>
    <xdr:to>
      <xdr:col>8</xdr:col>
      <xdr:colOff>361950</xdr:colOff>
      <xdr:row>20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59CBEF4-5422-42C6-8A4D-4C1C19045EBA}"/>
            </a:ext>
          </a:extLst>
        </xdr:cNvPr>
        <xdr:cNvSpPr>
          <a:spLocks noChangeShapeType="1"/>
        </xdr:cNvSpPr>
      </xdr:nvSpPr>
      <xdr:spPr bwMode="auto">
        <a:xfrm>
          <a:off x="4343400" y="4067175"/>
          <a:ext cx="112395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161925</xdr:colOff>
      <xdr:row>22</xdr:row>
      <xdr:rowOff>9525</xdr:rowOff>
    </xdr:from>
    <xdr:to>
      <xdr:col>9</xdr:col>
      <xdr:colOff>161925</xdr:colOff>
      <xdr:row>25</xdr:row>
      <xdr:rowOff>209550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F9CFAE9-7BCB-47A8-BAD7-9CB1BBFFF236}"/>
            </a:ext>
          </a:extLst>
        </xdr:cNvPr>
        <xdr:cNvSpPr>
          <a:spLocks noChangeShapeType="1"/>
        </xdr:cNvSpPr>
      </xdr:nvSpPr>
      <xdr:spPr bwMode="auto">
        <a:xfrm flipV="1">
          <a:off x="5895975" y="4371975"/>
          <a:ext cx="0" cy="8382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238125</xdr:colOff>
      <xdr:row>20</xdr:row>
      <xdr:rowOff>76200</xdr:rowOff>
    </xdr:from>
    <xdr:to>
      <xdr:col>12</xdr:col>
      <xdr:colOff>552450</xdr:colOff>
      <xdr:row>20</xdr:row>
      <xdr:rowOff>76200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E9083E7F-971B-46F4-90EB-E83BC6CE9CC2}"/>
            </a:ext>
          </a:extLst>
        </xdr:cNvPr>
        <xdr:cNvSpPr>
          <a:spLocks noChangeShapeType="1"/>
        </xdr:cNvSpPr>
      </xdr:nvSpPr>
      <xdr:spPr bwMode="auto">
        <a:xfrm>
          <a:off x="6534150" y="4048125"/>
          <a:ext cx="153352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228600</xdr:colOff>
      <xdr:row>18</xdr:row>
      <xdr:rowOff>19050</xdr:rowOff>
    </xdr:from>
    <xdr:to>
      <xdr:col>10</xdr:col>
      <xdr:colOff>228600</xdr:colOff>
      <xdr:row>20</xdr:row>
      <xdr:rowOff>9525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9D271F09-B5DD-4307-A0B9-062D26789B8D}"/>
            </a:ext>
          </a:extLst>
        </xdr:cNvPr>
        <xdr:cNvSpPr>
          <a:spLocks noChangeShapeType="1"/>
        </xdr:cNvSpPr>
      </xdr:nvSpPr>
      <xdr:spPr bwMode="auto">
        <a:xfrm flipV="1">
          <a:off x="5962650" y="3571875"/>
          <a:ext cx="561975" cy="40957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</xdr:colOff>
      <xdr:row>12</xdr:row>
      <xdr:rowOff>9525</xdr:rowOff>
    </xdr:from>
    <xdr:to>
      <xdr:col>9</xdr:col>
      <xdr:colOff>361950</xdr:colOff>
      <xdr:row>19</xdr:row>
      <xdr:rowOff>142875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6EB79AC8-FEB0-42EA-BF96-66371E2F20DA}"/>
            </a:ext>
          </a:extLst>
        </xdr:cNvPr>
        <xdr:cNvSpPr>
          <a:spLocks noChangeShapeType="1"/>
        </xdr:cNvSpPr>
      </xdr:nvSpPr>
      <xdr:spPr bwMode="auto">
        <a:xfrm flipH="1">
          <a:off x="4229100" y="2400300"/>
          <a:ext cx="1866900" cy="145732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14</xdr:row>
      <xdr:rowOff>38100</xdr:rowOff>
    </xdr:from>
    <xdr:to>
      <xdr:col>12</xdr:col>
      <xdr:colOff>590550</xdr:colOff>
      <xdr:row>20</xdr:row>
      <xdr:rowOff>9525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4B7C54FA-B97E-447E-93FC-8D457B4170AF}"/>
            </a:ext>
          </a:extLst>
        </xdr:cNvPr>
        <xdr:cNvSpPr>
          <a:spLocks noChangeShapeType="1"/>
        </xdr:cNvSpPr>
      </xdr:nvSpPr>
      <xdr:spPr bwMode="auto">
        <a:xfrm flipH="1" flipV="1">
          <a:off x="7581900" y="2857500"/>
          <a:ext cx="523875" cy="112395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257175</xdr:colOff>
      <xdr:row>22</xdr:row>
      <xdr:rowOff>180975</xdr:rowOff>
    </xdr:from>
    <xdr:to>
      <xdr:col>13</xdr:col>
      <xdr:colOff>257175</xdr:colOff>
      <xdr:row>27</xdr:row>
      <xdr:rowOff>142875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2926F127-3CAE-4974-B333-4E23435A7BA0}"/>
            </a:ext>
          </a:extLst>
        </xdr:cNvPr>
        <xdr:cNvSpPr>
          <a:spLocks noChangeShapeType="1"/>
        </xdr:cNvSpPr>
      </xdr:nvSpPr>
      <xdr:spPr bwMode="auto">
        <a:xfrm>
          <a:off x="8543925" y="4543425"/>
          <a:ext cx="0" cy="98107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</xdr:colOff>
      <xdr:row>4</xdr:row>
      <xdr:rowOff>104775</xdr:rowOff>
    </xdr:from>
    <xdr:to>
      <xdr:col>9</xdr:col>
      <xdr:colOff>152400</xdr:colOff>
      <xdr:row>18</xdr:row>
      <xdr:rowOff>85725</xdr:rowOff>
    </xdr:to>
    <xdr:sp macro="" textlink="">
      <xdr:nvSpPr>
        <xdr:cNvPr id="9" name="Freeform 8">
          <a:extLst>
            <a:ext uri="{FF2B5EF4-FFF2-40B4-BE49-F238E27FC236}">
              <a16:creationId xmlns:a16="http://schemas.microsoft.com/office/drawing/2014/main" id="{3296BBDE-D2CC-42BA-B2AE-6ACA6E7C8005}"/>
            </a:ext>
          </a:extLst>
        </xdr:cNvPr>
        <xdr:cNvSpPr>
          <a:spLocks/>
        </xdr:cNvSpPr>
      </xdr:nvSpPr>
      <xdr:spPr bwMode="auto">
        <a:xfrm flipH="1">
          <a:off x="5200650" y="857250"/>
          <a:ext cx="685800" cy="2781300"/>
        </a:xfrm>
        <a:custGeom>
          <a:avLst/>
          <a:gdLst>
            <a:gd name="T0" fmla="*/ 0 w 1053"/>
            <a:gd name="T1" fmla="*/ 0 h 3540"/>
            <a:gd name="T2" fmla="*/ 2147483647 w 1053"/>
            <a:gd name="T3" fmla="*/ 2147483647 h 3540"/>
            <a:gd name="T4" fmla="*/ 2147483647 w 1053"/>
            <a:gd name="T5" fmla="*/ 2147483647 h 3540"/>
            <a:gd name="T6" fmla="*/ 2147483647 w 1053"/>
            <a:gd name="T7" fmla="*/ 2147483647 h 354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053" h="3540">
              <a:moveTo>
                <a:pt x="0" y="0"/>
              </a:moveTo>
              <a:cubicBezTo>
                <a:pt x="140" y="157"/>
                <a:pt x="683" y="547"/>
                <a:pt x="843" y="940"/>
              </a:cubicBezTo>
              <a:cubicBezTo>
                <a:pt x="1053" y="1390"/>
                <a:pt x="1026" y="1927"/>
                <a:pt x="963" y="2360"/>
              </a:cubicBezTo>
              <a:cubicBezTo>
                <a:pt x="900" y="2793"/>
                <a:pt x="567" y="3294"/>
                <a:pt x="463" y="3540"/>
              </a:cubicBezTo>
            </a:path>
          </a:pathLst>
        </a:custGeom>
        <a:noFill/>
        <a:ln w="25400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142875</xdr:colOff>
      <xdr:row>20</xdr:row>
      <xdr:rowOff>0</xdr:rowOff>
    </xdr:from>
    <xdr:to>
      <xdr:col>12</xdr:col>
      <xdr:colOff>600075</xdr:colOff>
      <xdr:row>28</xdr:row>
      <xdr:rowOff>19050</xdr:rowOff>
    </xdr:to>
    <xdr:sp macro="" textlink="">
      <xdr:nvSpPr>
        <xdr:cNvPr id="10" name="Freeform 9">
          <a:extLst>
            <a:ext uri="{FF2B5EF4-FFF2-40B4-BE49-F238E27FC236}">
              <a16:creationId xmlns:a16="http://schemas.microsoft.com/office/drawing/2014/main" id="{F5D808D2-AFB8-489B-9A21-9FFF809CDAC1}"/>
            </a:ext>
          </a:extLst>
        </xdr:cNvPr>
        <xdr:cNvSpPr>
          <a:spLocks/>
        </xdr:cNvSpPr>
      </xdr:nvSpPr>
      <xdr:spPr bwMode="auto">
        <a:xfrm rot="5798388">
          <a:off x="5410200" y="2857500"/>
          <a:ext cx="1590675" cy="3819525"/>
        </a:xfrm>
        <a:custGeom>
          <a:avLst/>
          <a:gdLst>
            <a:gd name="T0" fmla="*/ 0 w 1053"/>
            <a:gd name="T1" fmla="*/ 0 h 3540"/>
            <a:gd name="T2" fmla="*/ 2147483647 w 1053"/>
            <a:gd name="T3" fmla="*/ 2147483647 h 3540"/>
            <a:gd name="T4" fmla="*/ 2147483647 w 1053"/>
            <a:gd name="T5" fmla="*/ 2147483647 h 3540"/>
            <a:gd name="T6" fmla="*/ 2147483647 w 1053"/>
            <a:gd name="T7" fmla="*/ 2147483647 h 354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053" h="3540">
              <a:moveTo>
                <a:pt x="0" y="0"/>
              </a:moveTo>
              <a:cubicBezTo>
                <a:pt x="140" y="157"/>
                <a:pt x="683" y="547"/>
                <a:pt x="843" y="940"/>
              </a:cubicBezTo>
              <a:cubicBezTo>
                <a:pt x="1053" y="1390"/>
                <a:pt x="1026" y="1927"/>
                <a:pt x="963" y="2360"/>
              </a:cubicBezTo>
              <a:cubicBezTo>
                <a:pt x="900" y="2793"/>
                <a:pt x="567" y="3294"/>
                <a:pt x="463" y="3540"/>
              </a:cubicBezTo>
            </a:path>
          </a:pathLst>
        </a:custGeom>
        <a:noFill/>
        <a:ln w="25400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9525</xdr:colOff>
      <xdr:row>7</xdr:row>
      <xdr:rowOff>104775</xdr:rowOff>
    </xdr:from>
    <xdr:to>
      <xdr:col>10</xdr:col>
      <xdr:colOff>542925</xdr:colOff>
      <xdr:row>14</xdr:row>
      <xdr:rowOff>142875</xdr:rowOff>
    </xdr:to>
    <xdr:pic>
      <xdr:nvPicPr>
        <xdr:cNvPr id="11" name="Picture 10" descr="j0149540">
          <a:extLst>
            <a:ext uri="{FF2B5EF4-FFF2-40B4-BE49-F238E27FC236}">
              <a16:creationId xmlns:a16="http://schemas.microsoft.com/office/drawing/2014/main" id="{6E38BFB0-3E2D-4DD4-AF70-F6ACD9EC2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419225"/>
          <a:ext cx="533400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342900</xdr:colOff>
      <xdr:row>14</xdr:row>
      <xdr:rowOff>114300</xdr:rowOff>
    </xdr:from>
    <xdr:to>
      <xdr:col>10</xdr:col>
      <xdr:colOff>171450</xdr:colOff>
      <xdr:row>18</xdr:row>
      <xdr:rowOff>95250</xdr:rowOff>
    </xdr:to>
    <xdr:sp macro="" textlink="">
      <xdr:nvSpPr>
        <xdr:cNvPr id="12" name="Freeform 11">
          <a:extLst>
            <a:ext uri="{FF2B5EF4-FFF2-40B4-BE49-F238E27FC236}">
              <a16:creationId xmlns:a16="http://schemas.microsoft.com/office/drawing/2014/main" id="{FE9A7183-E618-478F-9776-7FECB9550664}"/>
            </a:ext>
          </a:extLst>
        </xdr:cNvPr>
        <xdr:cNvSpPr>
          <a:spLocks/>
        </xdr:cNvSpPr>
      </xdr:nvSpPr>
      <xdr:spPr bwMode="auto">
        <a:xfrm>
          <a:off x="6076950" y="2933700"/>
          <a:ext cx="390525" cy="714375"/>
        </a:xfrm>
        <a:custGeom>
          <a:avLst/>
          <a:gdLst>
            <a:gd name="T0" fmla="*/ 2147483647 w 685"/>
            <a:gd name="T1" fmla="*/ 0 h 990"/>
            <a:gd name="T2" fmla="*/ 2147483647 w 685"/>
            <a:gd name="T3" fmla="*/ 2147483647 h 990"/>
            <a:gd name="T4" fmla="*/ 2147483647 w 685"/>
            <a:gd name="T5" fmla="*/ 2147483647 h 990"/>
            <a:gd name="T6" fmla="*/ 2147483647 w 685"/>
            <a:gd name="T7" fmla="*/ 2147483647 h 990"/>
            <a:gd name="T8" fmla="*/ 2147483647 w 685"/>
            <a:gd name="T9" fmla="*/ 2147483647 h 990"/>
            <a:gd name="T10" fmla="*/ 2147483647 w 685"/>
            <a:gd name="T11" fmla="*/ 2147483647 h 990"/>
            <a:gd name="T12" fmla="*/ 2147483647 w 685"/>
            <a:gd name="T13" fmla="*/ 2147483647 h 990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685" h="990">
              <a:moveTo>
                <a:pt x="685" y="0"/>
              </a:moveTo>
              <a:cubicBezTo>
                <a:pt x="560" y="165"/>
                <a:pt x="408" y="313"/>
                <a:pt x="310" y="495"/>
              </a:cubicBezTo>
              <a:cubicBezTo>
                <a:pt x="98" y="888"/>
                <a:pt x="389" y="677"/>
                <a:pt x="235" y="780"/>
              </a:cubicBezTo>
              <a:cubicBezTo>
                <a:pt x="232" y="785"/>
                <a:pt x="180" y="854"/>
                <a:pt x="190" y="870"/>
              </a:cubicBezTo>
              <a:cubicBezTo>
                <a:pt x="206" y="894"/>
                <a:pt x="240" y="900"/>
                <a:pt x="265" y="915"/>
              </a:cubicBezTo>
              <a:cubicBezTo>
                <a:pt x="235" y="925"/>
                <a:pt x="206" y="940"/>
                <a:pt x="175" y="945"/>
              </a:cubicBezTo>
              <a:cubicBezTo>
                <a:pt x="0" y="976"/>
                <a:pt x="10" y="902"/>
                <a:pt x="10" y="990"/>
              </a:cubicBezTo>
            </a:path>
          </a:pathLst>
        </a:cu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180975</xdr:colOff>
      <xdr:row>14</xdr:row>
      <xdr:rowOff>66675</xdr:rowOff>
    </xdr:from>
    <xdr:to>
      <xdr:col>10</xdr:col>
      <xdr:colOff>600075</xdr:colOff>
      <xdr:row>18</xdr:row>
      <xdr:rowOff>47625</xdr:rowOff>
    </xdr:to>
    <xdr:sp macro="" textlink="">
      <xdr:nvSpPr>
        <xdr:cNvPr id="13" name="Freeform 12">
          <a:extLst>
            <a:ext uri="{FF2B5EF4-FFF2-40B4-BE49-F238E27FC236}">
              <a16:creationId xmlns:a16="http://schemas.microsoft.com/office/drawing/2014/main" id="{1F1F3239-2F97-418B-A576-BF7B2BFFC25D}"/>
            </a:ext>
          </a:extLst>
        </xdr:cNvPr>
        <xdr:cNvSpPr>
          <a:spLocks/>
        </xdr:cNvSpPr>
      </xdr:nvSpPr>
      <xdr:spPr bwMode="auto">
        <a:xfrm>
          <a:off x="6477000" y="2886075"/>
          <a:ext cx="419100" cy="714375"/>
        </a:xfrm>
        <a:custGeom>
          <a:avLst/>
          <a:gdLst>
            <a:gd name="T0" fmla="*/ 2147483647 w 660"/>
            <a:gd name="T1" fmla="*/ 0 h 994"/>
            <a:gd name="T2" fmla="*/ 2147483647 w 660"/>
            <a:gd name="T3" fmla="*/ 2147483647 h 994"/>
            <a:gd name="T4" fmla="*/ 2147483647 w 660"/>
            <a:gd name="T5" fmla="*/ 2147483647 h 994"/>
            <a:gd name="T6" fmla="*/ 2147483647 w 660"/>
            <a:gd name="T7" fmla="*/ 2147483647 h 994"/>
            <a:gd name="T8" fmla="*/ 2147483647 w 660"/>
            <a:gd name="T9" fmla="*/ 2147483647 h 994"/>
            <a:gd name="T10" fmla="*/ 2147483647 w 660"/>
            <a:gd name="T11" fmla="*/ 2147483647 h 994"/>
            <a:gd name="T12" fmla="*/ 0 w 660"/>
            <a:gd name="T13" fmla="*/ 2147483647 h 994"/>
            <a:gd name="T14" fmla="*/ 2147483647 w 660"/>
            <a:gd name="T15" fmla="*/ 2147483647 h 994"/>
            <a:gd name="T16" fmla="*/ 2147483647 w 660"/>
            <a:gd name="T17" fmla="*/ 2147483647 h 994"/>
            <a:gd name="T18" fmla="*/ 2147483647 w 660"/>
            <a:gd name="T19" fmla="*/ 2147483647 h 994"/>
            <a:gd name="T20" fmla="*/ 2147483647 w 660"/>
            <a:gd name="T21" fmla="*/ 2147483647 h 994"/>
            <a:gd name="T22" fmla="*/ 2147483647 w 660"/>
            <a:gd name="T23" fmla="*/ 2147483647 h 994"/>
            <a:gd name="T24" fmla="*/ 2147483647 w 660"/>
            <a:gd name="T25" fmla="*/ 2147483647 h 994"/>
            <a:gd name="T26" fmla="*/ 2147483647 w 660"/>
            <a:gd name="T27" fmla="*/ 2147483647 h 994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</a:gdLst>
          <a:ahLst/>
          <a:cxnLst>
            <a:cxn ang="T28">
              <a:pos x="T0" y="T1"/>
            </a:cxn>
            <a:cxn ang="T29">
              <a:pos x="T2" y="T3"/>
            </a:cxn>
            <a:cxn ang="T30">
              <a:pos x="T4" y="T5"/>
            </a:cxn>
            <a:cxn ang="T31">
              <a:pos x="T6" y="T7"/>
            </a:cxn>
            <a:cxn ang="T32">
              <a:pos x="T8" y="T9"/>
            </a:cxn>
            <a:cxn ang="T33">
              <a:pos x="T10" y="T11"/>
            </a:cxn>
            <a:cxn ang="T34">
              <a:pos x="T12" y="T13"/>
            </a:cxn>
            <a:cxn ang="T35">
              <a:pos x="T14" y="T15"/>
            </a:cxn>
            <a:cxn ang="T36">
              <a:pos x="T16" y="T17"/>
            </a:cxn>
            <a:cxn ang="T37">
              <a:pos x="T18" y="T19"/>
            </a:cxn>
            <a:cxn ang="T38">
              <a:pos x="T20" y="T21"/>
            </a:cxn>
            <a:cxn ang="T39">
              <a:pos x="T22" y="T23"/>
            </a:cxn>
            <a:cxn ang="T40">
              <a:pos x="T24" y="T25"/>
            </a:cxn>
            <a:cxn ang="T41">
              <a:pos x="T26" y="T27"/>
            </a:cxn>
          </a:cxnLst>
          <a:rect l="0" t="0" r="r" b="b"/>
          <a:pathLst>
            <a:path w="660" h="994">
              <a:moveTo>
                <a:pt x="135" y="0"/>
              </a:moveTo>
              <a:cubicBezTo>
                <a:pt x="86" y="147"/>
                <a:pt x="102" y="58"/>
                <a:pt x="120" y="270"/>
              </a:cubicBezTo>
              <a:cubicBezTo>
                <a:pt x="80" y="472"/>
                <a:pt x="141" y="210"/>
                <a:pt x="60" y="420"/>
              </a:cubicBezTo>
              <a:cubicBezTo>
                <a:pt x="45" y="458"/>
                <a:pt x="30" y="540"/>
                <a:pt x="30" y="540"/>
              </a:cubicBezTo>
              <a:cubicBezTo>
                <a:pt x="45" y="550"/>
                <a:pt x="59" y="562"/>
                <a:pt x="75" y="570"/>
              </a:cubicBezTo>
              <a:cubicBezTo>
                <a:pt x="89" y="577"/>
                <a:pt x="134" y="577"/>
                <a:pt x="120" y="585"/>
              </a:cubicBezTo>
              <a:cubicBezTo>
                <a:pt x="85" y="606"/>
                <a:pt x="0" y="615"/>
                <a:pt x="0" y="615"/>
              </a:cubicBezTo>
              <a:cubicBezTo>
                <a:pt x="80" y="635"/>
                <a:pt x="160" y="656"/>
                <a:pt x="240" y="675"/>
              </a:cubicBezTo>
              <a:cubicBezTo>
                <a:pt x="310" y="691"/>
                <a:pt x="386" y="688"/>
                <a:pt x="450" y="720"/>
              </a:cubicBezTo>
              <a:cubicBezTo>
                <a:pt x="466" y="728"/>
                <a:pt x="434" y="753"/>
                <a:pt x="420" y="765"/>
              </a:cubicBezTo>
              <a:cubicBezTo>
                <a:pt x="379" y="799"/>
                <a:pt x="315" y="810"/>
                <a:pt x="270" y="840"/>
              </a:cubicBezTo>
              <a:cubicBezTo>
                <a:pt x="376" y="911"/>
                <a:pt x="270" y="818"/>
                <a:pt x="270" y="930"/>
              </a:cubicBezTo>
              <a:cubicBezTo>
                <a:pt x="270" y="970"/>
                <a:pt x="352" y="989"/>
                <a:pt x="375" y="990"/>
              </a:cubicBezTo>
              <a:cubicBezTo>
                <a:pt x="470" y="994"/>
                <a:pt x="565" y="990"/>
                <a:pt x="660" y="990"/>
              </a:cubicBezTo>
            </a:path>
          </a:pathLst>
        </a:cu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314325</xdr:colOff>
      <xdr:row>14</xdr:row>
      <xdr:rowOff>104775</xdr:rowOff>
    </xdr:from>
    <xdr:to>
      <xdr:col>11</xdr:col>
      <xdr:colOff>276225</xdr:colOff>
      <xdr:row>17</xdr:row>
      <xdr:rowOff>142875</xdr:rowOff>
    </xdr:to>
    <xdr:sp macro="" textlink="">
      <xdr:nvSpPr>
        <xdr:cNvPr id="14" name="Freeform 13">
          <a:extLst>
            <a:ext uri="{FF2B5EF4-FFF2-40B4-BE49-F238E27FC236}">
              <a16:creationId xmlns:a16="http://schemas.microsoft.com/office/drawing/2014/main" id="{C47ECF19-45C8-48BB-802E-DB2D601E9586}"/>
            </a:ext>
          </a:extLst>
        </xdr:cNvPr>
        <xdr:cNvSpPr>
          <a:spLocks/>
        </xdr:cNvSpPr>
      </xdr:nvSpPr>
      <xdr:spPr bwMode="auto">
        <a:xfrm>
          <a:off x="6610350" y="2924175"/>
          <a:ext cx="571500" cy="609600"/>
        </a:xfrm>
        <a:custGeom>
          <a:avLst/>
          <a:gdLst>
            <a:gd name="T0" fmla="*/ 0 w 900"/>
            <a:gd name="T1" fmla="*/ 0 h 825"/>
            <a:gd name="T2" fmla="*/ 2147483647 w 900"/>
            <a:gd name="T3" fmla="*/ 2147483647 h 825"/>
            <a:gd name="T4" fmla="*/ 2147483647 w 900"/>
            <a:gd name="T5" fmla="*/ 2147483647 h 825"/>
            <a:gd name="T6" fmla="*/ 2147483647 w 900"/>
            <a:gd name="T7" fmla="*/ 2147483647 h 825"/>
            <a:gd name="T8" fmla="*/ 2147483647 w 900"/>
            <a:gd name="T9" fmla="*/ 2147483647 h 825"/>
            <a:gd name="T10" fmla="*/ 2147483647 w 900"/>
            <a:gd name="T11" fmla="*/ 2147483647 h 825"/>
            <a:gd name="T12" fmla="*/ 2147483647 w 900"/>
            <a:gd name="T13" fmla="*/ 2147483647 h 825"/>
            <a:gd name="T14" fmla="*/ 2147483647 w 900"/>
            <a:gd name="T15" fmla="*/ 2147483647 h 825"/>
            <a:gd name="T16" fmla="*/ 2147483647 w 900"/>
            <a:gd name="T17" fmla="*/ 2147483647 h 825"/>
            <a:gd name="T18" fmla="*/ 2147483647 w 900"/>
            <a:gd name="T19" fmla="*/ 2147483647 h 825"/>
            <a:gd name="T20" fmla="*/ 2147483647 w 900"/>
            <a:gd name="T21" fmla="*/ 2147483647 h 825"/>
            <a:gd name="T22" fmla="*/ 2147483647 w 900"/>
            <a:gd name="T23" fmla="*/ 2147483647 h 825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</a:gdLst>
          <a:ahLst/>
          <a:cxnLst>
            <a:cxn ang="T24">
              <a:pos x="T0" y="T1"/>
            </a:cxn>
            <a:cxn ang="T25">
              <a:pos x="T2" y="T3"/>
            </a:cxn>
            <a:cxn ang="T26">
              <a:pos x="T4" y="T5"/>
            </a:cxn>
            <a:cxn ang="T27">
              <a:pos x="T6" y="T7"/>
            </a:cxn>
            <a:cxn ang="T28">
              <a:pos x="T8" y="T9"/>
            </a:cxn>
            <a:cxn ang="T29">
              <a:pos x="T10" y="T11"/>
            </a:cxn>
            <a:cxn ang="T30">
              <a:pos x="T12" y="T13"/>
            </a:cxn>
            <a:cxn ang="T31">
              <a:pos x="T14" y="T15"/>
            </a:cxn>
            <a:cxn ang="T32">
              <a:pos x="T16" y="T17"/>
            </a:cxn>
            <a:cxn ang="T33">
              <a:pos x="T18" y="T19"/>
            </a:cxn>
            <a:cxn ang="T34">
              <a:pos x="T20" y="T21"/>
            </a:cxn>
            <a:cxn ang="T35">
              <a:pos x="T22" y="T23"/>
            </a:cxn>
          </a:cxnLst>
          <a:rect l="0" t="0" r="r" b="b"/>
          <a:pathLst>
            <a:path w="900" h="825">
              <a:moveTo>
                <a:pt x="0" y="0"/>
              </a:moveTo>
              <a:cubicBezTo>
                <a:pt x="55" y="5"/>
                <a:pt x="112" y="1"/>
                <a:pt x="165" y="15"/>
              </a:cubicBezTo>
              <a:cubicBezTo>
                <a:pt x="189" y="21"/>
                <a:pt x="208" y="42"/>
                <a:pt x="225" y="60"/>
              </a:cubicBezTo>
              <a:cubicBezTo>
                <a:pt x="236" y="72"/>
                <a:pt x="343" y="200"/>
                <a:pt x="375" y="255"/>
              </a:cubicBezTo>
              <a:cubicBezTo>
                <a:pt x="384" y="271"/>
                <a:pt x="416" y="345"/>
                <a:pt x="435" y="360"/>
              </a:cubicBezTo>
              <a:cubicBezTo>
                <a:pt x="461" y="381"/>
                <a:pt x="497" y="386"/>
                <a:pt x="525" y="405"/>
              </a:cubicBezTo>
              <a:cubicBezTo>
                <a:pt x="605" y="525"/>
                <a:pt x="500" y="380"/>
                <a:pt x="600" y="480"/>
              </a:cubicBezTo>
              <a:cubicBezTo>
                <a:pt x="671" y="551"/>
                <a:pt x="596" y="497"/>
                <a:pt x="645" y="570"/>
              </a:cubicBezTo>
              <a:cubicBezTo>
                <a:pt x="668" y="605"/>
                <a:pt x="702" y="623"/>
                <a:pt x="735" y="645"/>
              </a:cubicBezTo>
              <a:cubicBezTo>
                <a:pt x="740" y="670"/>
                <a:pt x="732" y="702"/>
                <a:pt x="750" y="720"/>
              </a:cubicBezTo>
              <a:cubicBezTo>
                <a:pt x="768" y="738"/>
                <a:pt x="803" y="723"/>
                <a:pt x="825" y="735"/>
              </a:cubicBezTo>
              <a:cubicBezTo>
                <a:pt x="872" y="761"/>
                <a:pt x="881" y="786"/>
                <a:pt x="900" y="825"/>
              </a:cubicBezTo>
            </a:path>
          </a:pathLst>
        </a:cu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142875</xdr:colOff>
      <xdr:row>5</xdr:row>
      <xdr:rowOff>19050</xdr:rowOff>
    </xdr:from>
    <xdr:to>
      <xdr:col>13</xdr:col>
      <xdr:colOff>200025</xdr:colOff>
      <xdr:row>18</xdr:row>
      <xdr:rowOff>95250</xdr:rowOff>
    </xdr:to>
    <xdr:sp macro="" textlink="">
      <xdr:nvSpPr>
        <xdr:cNvPr id="15" name="Freeform 14">
          <a:extLst>
            <a:ext uri="{FF2B5EF4-FFF2-40B4-BE49-F238E27FC236}">
              <a16:creationId xmlns:a16="http://schemas.microsoft.com/office/drawing/2014/main" id="{DC59E0E1-6FE5-46F8-99E9-1B60C09DF4BF}"/>
            </a:ext>
          </a:extLst>
        </xdr:cNvPr>
        <xdr:cNvSpPr>
          <a:spLocks/>
        </xdr:cNvSpPr>
      </xdr:nvSpPr>
      <xdr:spPr bwMode="auto">
        <a:xfrm>
          <a:off x="7658100" y="971550"/>
          <a:ext cx="828675" cy="2676525"/>
        </a:xfrm>
        <a:custGeom>
          <a:avLst/>
          <a:gdLst>
            <a:gd name="T0" fmla="*/ 0 w 1053"/>
            <a:gd name="T1" fmla="*/ 0 h 3540"/>
            <a:gd name="T2" fmla="*/ 2147483647 w 1053"/>
            <a:gd name="T3" fmla="*/ 2147483647 h 3540"/>
            <a:gd name="T4" fmla="*/ 2147483647 w 1053"/>
            <a:gd name="T5" fmla="*/ 2147483647 h 3540"/>
            <a:gd name="T6" fmla="*/ 2147483647 w 1053"/>
            <a:gd name="T7" fmla="*/ 2147483647 h 354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053" h="3540">
              <a:moveTo>
                <a:pt x="0" y="0"/>
              </a:moveTo>
              <a:cubicBezTo>
                <a:pt x="140" y="157"/>
                <a:pt x="683" y="547"/>
                <a:pt x="843" y="940"/>
              </a:cubicBezTo>
              <a:cubicBezTo>
                <a:pt x="1053" y="1390"/>
                <a:pt x="1026" y="1927"/>
                <a:pt x="963" y="2360"/>
              </a:cubicBezTo>
              <a:cubicBezTo>
                <a:pt x="900" y="2793"/>
                <a:pt x="567" y="3294"/>
                <a:pt x="463" y="3540"/>
              </a:cubicBezTo>
            </a:path>
          </a:pathLst>
        </a:custGeom>
        <a:noFill/>
        <a:ln w="25400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381000</xdr:colOff>
      <xdr:row>4</xdr:row>
      <xdr:rowOff>152400</xdr:rowOff>
    </xdr:from>
    <xdr:to>
      <xdr:col>13</xdr:col>
      <xdr:colOff>438150</xdr:colOff>
      <xdr:row>18</xdr:row>
      <xdr:rowOff>66675</xdr:rowOff>
    </xdr:to>
    <xdr:sp macro="" textlink="">
      <xdr:nvSpPr>
        <xdr:cNvPr id="16" name="Freeform 15">
          <a:extLst>
            <a:ext uri="{FF2B5EF4-FFF2-40B4-BE49-F238E27FC236}">
              <a16:creationId xmlns:a16="http://schemas.microsoft.com/office/drawing/2014/main" id="{7881B11C-CBEC-42AC-A5B0-0D0777506973}"/>
            </a:ext>
          </a:extLst>
        </xdr:cNvPr>
        <xdr:cNvSpPr>
          <a:spLocks/>
        </xdr:cNvSpPr>
      </xdr:nvSpPr>
      <xdr:spPr bwMode="auto">
        <a:xfrm>
          <a:off x="7896225" y="904875"/>
          <a:ext cx="828675" cy="2714625"/>
        </a:xfrm>
        <a:custGeom>
          <a:avLst/>
          <a:gdLst>
            <a:gd name="T0" fmla="*/ 0 w 1053"/>
            <a:gd name="T1" fmla="*/ 0 h 3540"/>
            <a:gd name="T2" fmla="*/ 2147483647 w 1053"/>
            <a:gd name="T3" fmla="*/ 2147483647 h 3540"/>
            <a:gd name="T4" fmla="*/ 2147483647 w 1053"/>
            <a:gd name="T5" fmla="*/ 2147483647 h 3540"/>
            <a:gd name="T6" fmla="*/ 2147483647 w 1053"/>
            <a:gd name="T7" fmla="*/ 2147483647 h 354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053" h="3540">
              <a:moveTo>
                <a:pt x="0" y="0"/>
              </a:moveTo>
              <a:cubicBezTo>
                <a:pt x="140" y="157"/>
                <a:pt x="683" y="547"/>
                <a:pt x="843" y="940"/>
              </a:cubicBezTo>
              <a:cubicBezTo>
                <a:pt x="1053" y="1390"/>
                <a:pt x="1026" y="1927"/>
                <a:pt x="963" y="2360"/>
              </a:cubicBezTo>
              <a:cubicBezTo>
                <a:pt x="900" y="2793"/>
                <a:pt x="567" y="3294"/>
                <a:pt x="463" y="3540"/>
              </a:cubicBezTo>
            </a:path>
          </a:pathLst>
        </a:custGeom>
        <a:noFill/>
        <a:ln w="25400" cap="flat" cmpd="sng">
          <a:solidFill>
            <a:srgbClr val="000000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161925</xdr:colOff>
      <xdr:row>20</xdr:row>
      <xdr:rowOff>171450</xdr:rowOff>
    </xdr:from>
    <xdr:to>
      <xdr:col>8</xdr:col>
      <xdr:colOff>514350</xdr:colOff>
      <xdr:row>22</xdr:row>
      <xdr:rowOff>38100</xdr:rowOff>
    </xdr:to>
    <xdr:sp macro="" textlink="">
      <xdr:nvSpPr>
        <xdr:cNvPr id="17" name="Freeform 16">
          <a:extLst>
            <a:ext uri="{FF2B5EF4-FFF2-40B4-BE49-F238E27FC236}">
              <a16:creationId xmlns:a16="http://schemas.microsoft.com/office/drawing/2014/main" id="{2E06E93B-2BB6-415E-A5A8-39DD773A1C3F}"/>
            </a:ext>
          </a:extLst>
        </xdr:cNvPr>
        <xdr:cNvSpPr>
          <a:spLocks/>
        </xdr:cNvSpPr>
      </xdr:nvSpPr>
      <xdr:spPr bwMode="auto">
        <a:xfrm rot="-5066642" flipH="1" flipV="1">
          <a:off x="4838700" y="3619500"/>
          <a:ext cx="257175" cy="1304925"/>
        </a:xfrm>
        <a:custGeom>
          <a:avLst/>
          <a:gdLst>
            <a:gd name="T0" fmla="*/ 0 w 1053"/>
            <a:gd name="T1" fmla="*/ 0 h 3540"/>
            <a:gd name="T2" fmla="*/ 2147483647 w 1053"/>
            <a:gd name="T3" fmla="*/ 2147483647 h 3540"/>
            <a:gd name="T4" fmla="*/ 2147483647 w 1053"/>
            <a:gd name="T5" fmla="*/ 2147483647 h 3540"/>
            <a:gd name="T6" fmla="*/ 2147483647 w 1053"/>
            <a:gd name="T7" fmla="*/ 2147483647 h 354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053" h="3540">
              <a:moveTo>
                <a:pt x="0" y="0"/>
              </a:moveTo>
              <a:cubicBezTo>
                <a:pt x="140" y="157"/>
                <a:pt x="683" y="547"/>
                <a:pt x="843" y="940"/>
              </a:cubicBezTo>
              <a:cubicBezTo>
                <a:pt x="1053" y="1390"/>
                <a:pt x="1026" y="1927"/>
                <a:pt x="963" y="2360"/>
              </a:cubicBezTo>
              <a:cubicBezTo>
                <a:pt x="900" y="2793"/>
                <a:pt x="567" y="3294"/>
                <a:pt x="463" y="3540"/>
              </a:cubicBezTo>
            </a:path>
          </a:pathLst>
        </a:custGeom>
        <a:noFill/>
        <a:ln w="25400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381000</xdr:colOff>
      <xdr:row>8</xdr:row>
      <xdr:rowOff>57150</xdr:rowOff>
    </xdr:from>
    <xdr:to>
      <xdr:col>11</xdr:col>
      <xdr:colOff>523875</xdr:colOff>
      <xdr:row>18</xdr:row>
      <xdr:rowOff>19050</xdr:rowOff>
    </xdr:to>
    <xdr:sp macro="" textlink="">
      <xdr:nvSpPr>
        <xdr:cNvPr id="18" name="AutoShape 17">
          <a:extLst>
            <a:ext uri="{FF2B5EF4-FFF2-40B4-BE49-F238E27FC236}">
              <a16:creationId xmlns:a16="http://schemas.microsoft.com/office/drawing/2014/main" id="{5AF033EA-57B5-4C9C-A13B-60C84094A085}"/>
            </a:ext>
          </a:extLst>
        </xdr:cNvPr>
        <xdr:cNvSpPr>
          <a:spLocks/>
        </xdr:cNvSpPr>
      </xdr:nvSpPr>
      <xdr:spPr bwMode="auto">
        <a:xfrm>
          <a:off x="7286625" y="1552575"/>
          <a:ext cx="142875" cy="2019300"/>
        </a:xfrm>
        <a:prstGeom prst="rightBrace">
          <a:avLst>
            <a:gd name="adj1" fmla="val 117778"/>
            <a:gd name="adj2" fmla="val 50000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23</xdr:row>
      <xdr:rowOff>133350</xdr:rowOff>
    </xdr:from>
    <xdr:to>
      <xdr:col>10</xdr:col>
      <xdr:colOff>466725</xdr:colOff>
      <xdr:row>26</xdr:row>
      <xdr:rowOff>114300</xdr:rowOff>
    </xdr:to>
    <xdr:grpSp>
      <xdr:nvGrpSpPr>
        <xdr:cNvPr id="19" name="Group 23">
          <a:extLst>
            <a:ext uri="{FF2B5EF4-FFF2-40B4-BE49-F238E27FC236}">
              <a16:creationId xmlns:a16="http://schemas.microsoft.com/office/drawing/2014/main" id="{B56D7247-B194-4CD2-B146-ECCF586C71D4}"/>
            </a:ext>
          </a:extLst>
        </xdr:cNvPr>
        <xdr:cNvGrpSpPr>
          <a:grpSpLocks/>
        </xdr:cNvGrpSpPr>
      </xdr:nvGrpSpPr>
      <xdr:grpSpPr bwMode="auto">
        <a:xfrm>
          <a:off x="6286500" y="4678136"/>
          <a:ext cx="466725" cy="634093"/>
          <a:chOff x="1511" y="2503"/>
          <a:chExt cx="115" cy="161"/>
        </a:xfrm>
      </xdr:grpSpPr>
      <xdr:sp macro="" textlink="">
        <xdr:nvSpPr>
          <xdr:cNvPr id="20" name="Freeform 24">
            <a:extLst>
              <a:ext uri="{FF2B5EF4-FFF2-40B4-BE49-F238E27FC236}">
                <a16:creationId xmlns:a16="http://schemas.microsoft.com/office/drawing/2014/main" id="{2C62A7CC-AFA9-4F36-8481-703A1A59575C}"/>
              </a:ext>
            </a:extLst>
          </xdr:cNvPr>
          <xdr:cNvSpPr>
            <a:spLocks/>
          </xdr:cNvSpPr>
        </xdr:nvSpPr>
        <xdr:spPr bwMode="auto">
          <a:xfrm>
            <a:off x="1511" y="2503"/>
            <a:ext cx="115" cy="161"/>
          </a:xfrm>
          <a:custGeom>
            <a:avLst/>
            <a:gdLst>
              <a:gd name="T0" fmla="*/ 0 w 1848"/>
              <a:gd name="T1" fmla="*/ 0 h 2157"/>
              <a:gd name="T2" fmla="*/ 0 w 1848"/>
              <a:gd name="T3" fmla="*/ 0 h 2157"/>
              <a:gd name="T4" fmla="*/ 0 w 1848"/>
              <a:gd name="T5" fmla="*/ 0 h 2157"/>
              <a:gd name="T6" fmla="*/ 0 w 1848"/>
              <a:gd name="T7" fmla="*/ 0 h 2157"/>
              <a:gd name="T8" fmla="*/ 0 w 1848"/>
              <a:gd name="T9" fmla="*/ 0 h 2157"/>
              <a:gd name="T10" fmla="*/ 0 w 1848"/>
              <a:gd name="T11" fmla="*/ 0 h 2157"/>
              <a:gd name="T12" fmla="*/ 0 w 1848"/>
              <a:gd name="T13" fmla="*/ 0 h 2157"/>
              <a:gd name="T14" fmla="*/ 0 w 1848"/>
              <a:gd name="T15" fmla="*/ 0 h 2157"/>
              <a:gd name="T16" fmla="*/ 0 w 1848"/>
              <a:gd name="T17" fmla="*/ 0 h 2157"/>
              <a:gd name="T18" fmla="*/ 0 w 1848"/>
              <a:gd name="T19" fmla="*/ 0 h 2157"/>
              <a:gd name="T20" fmla="*/ 0 w 1848"/>
              <a:gd name="T21" fmla="*/ 0 h 2157"/>
              <a:gd name="T22" fmla="*/ 0 w 1848"/>
              <a:gd name="T23" fmla="*/ 0 h 2157"/>
              <a:gd name="T24" fmla="*/ 0 w 1848"/>
              <a:gd name="T25" fmla="*/ 0 h 2157"/>
              <a:gd name="T26" fmla="*/ 0 w 1848"/>
              <a:gd name="T27" fmla="*/ 0 h 2157"/>
              <a:gd name="T28" fmla="*/ 0 w 1848"/>
              <a:gd name="T29" fmla="*/ 0 h 2157"/>
              <a:gd name="T30" fmla="*/ 0 w 1848"/>
              <a:gd name="T31" fmla="*/ 0 h 2157"/>
              <a:gd name="T32" fmla="*/ 0 w 1848"/>
              <a:gd name="T33" fmla="*/ 0 h 2157"/>
              <a:gd name="T34" fmla="*/ 0 w 1848"/>
              <a:gd name="T35" fmla="*/ 0 h 2157"/>
              <a:gd name="T36" fmla="*/ 0 w 1848"/>
              <a:gd name="T37" fmla="*/ 0 h 2157"/>
              <a:gd name="T38" fmla="*/ 0 w 1848"/>
              <a:gd name="T39" fmla="*/ 0 h 2157"/>
              <a:gd name="T40" fmla="*/ 0 w 1848"/>
              <a:gd name="T41" fmla="*/ 0 h 2157"/>
              <a:gd name="T42" fmla="*/ 0 w 1848"/>
              <a:gd name="T43" fmla="*/ 0 h 2157"/>
              <a:gd name="T44" fmla="*/ 0 w 1848"/>
              <a:gd name="T45" fmla="*/ 0 h 2157"/>
              <a:gd name="T46" fmla="*/ 0 w 1848"/>
              <a:gd name="T47" fmla="*/ 0 h 2157"/>
              <a:gd name="T48" fmla="*/ 0 w 1848"/>
              <a:gd name="T49" fmla="*/ 0 h 2157"/>
              <a:gd name="T50" fmla="*/ 0 w 1848"/>
              <a:gd name="T51" fmla="*/ 0 h 2157"/>
              <a:gd name="T52" fmla="*/ 0 w 1848"/>
              <a:gd name="T53" fmla="*/ 0 h 2157"/>
              <a:gd name="T54" fmla="*/ 0 w 1848"/>
              <a:gd name="T55" fmla="*/ 0 h 2157"/>
              <a:gd name="T56" fmla="*/ 0 w 1848"/>
              <a:gd name="T57" fmla="*/ 0 h 2157"/>
              <a:gd name="T58" fmla="*/ 0 w 1848"/>
              <a:gd name="T59" fmla="*/ 0 h 2157"/>
              <a:gd name="T60" fmla="*/ 0 w 1848"/>
              <a:gd name="T61" fmla="*/ 0 h 2157"/>
              <a:gd name="T62" fmla="*/ 0 w 1848"/>
              <a:gd name="T63" fmla="*/ 0 h 2157"/>
              <a:gd name="T64" fmla="*/ 0 w 1848"/>
              <a:gd name="T65" fmla="*/ 0 h 2157"/>
              <a:gd name="T66" fmla="*/ 0 w 1848"/>
              <a:gd name="T67" fmla="*/ 0 h 2157"/>
              <a:gd name="T68" fmla="*/ 0 w 1848"/>
              <a:gd name="T69" fmla="*/ 0 h 2157"/>
              <a:gd name="T70" fmla="*/ 0 w 1848"/>
              <a:gd name="T71" fmla="*/ 0 h 2157"/>
              <a:gd name="T72" fmla="*/ 0 w 1848"/>
              <a:gd name="T73" fmla="*/ 0 h 2157"/>
              <a:gd name="T74" fmla="*/ 0 w 1848"/>
              <a:gd name="T75" fmla="*/ 0 h 2157"/>
              <a:gd name="T76" fmla="*/ 0 w 1848"/>
              <a:gd name="T77" fmla="*/ 0 h 2157"/>
              <a:gd name="T78" fmla="*/ 0 w 1848"/>
              <a:gd name="T79" fmla="*/ 0 h 2157"/>
              <a:gd name="T80" fmla="*/ 0 w 1848"/>
              <a:gd name="T81" fmla="*/ 0 h 2157"/>
              <a:gd name="T82" fmla="*/ 0 w 1848"/>
              <a:gd name="T83" fmla="*/ 0 h 2157"/>
              <a:gd name="T84" fmla="*/ 0 w 1848"/>
              <a:gd name="T85" fmla="*/ 0 h 2157"/>
              <a:gd name="T86" fmla="*/ 0 w 1848"/>
              <a:gd name="T87" fmla="*/ 0 h 2157"/>
              <a:gd name="T88" fmla="*/ 0 w 1848"/>
              <a:gd name="T89" fmla="*/ 0 h 2157"/>
              <a:gd name="T90" fmla="*/ 0 w 1848"/>
              <a:gd name="T91" fmla="*/ 0 h 2157"/>
              <a:gd name="T92" fmla="*/ 0 w 1848"/>
              <a:gd name="T93" fmla="*/ 0 h 2157"/>
              <a:gd name="T94" fmla="*/ 0 w 1848"/>
              <a:gd name="T95" fmla="*/ 0 h 2157"/>
              <a:gd name="T96" fmla="*/ 0 w 1848"/>
              <a:gd name="T97" fmla="*/ 0 h 2157"/>
              <a:gd name="T98" fmla="*/ 0 w 1848"/>
              <a:gd name="T99" fmla="*/ 0 h 2157"/>
              <a:gd name="T100" fmla="*/ 0 w 1848"/>
              <a:gd name="T101" fmla="*/ 0 h 2157"/>
              <a:gd name="T102" fmla="*/ 0 w 1848"/>
              <a:gd name="T103" fmla="*/ 0 h 2157"/>
              <a:gd name="T104" fmla="*/ 0 w 1848"/>
              <a:gd name="T105" fmla="*/ 0 h 2157"/>
              <a:gd name="T106" fmla="*/ 0 w 1848"/>
              <a:gd name="T107" fmla="*/ 0 h 2157"/>
              <a:gd name="T108" fmla="*/ 0 w 1848"/>
              <a:gd name="T109" fmla="*/ 0 h 2157"/>
              <a:gd name="T110" fmla="*/ 0 w 1848"/>
              <a:gd name="T111" fmla="*/ 0 h 2157"/>
              <a:gd name="T112" fmla="*/ 0 w 1848"/>
              <a:gd name="T113" fmla="*/ 0 h 2157"/>
              <a:gd name="T114" fmla="*/ 0 w 1848"/>
              <a:gd name="T115" fmla="*/ 0 h 2157"/>
              <a:gd name="T116" fmla="*/ 0 w 1848"/>
              <a:gd name="T117" fmla="*/ 0 h 2157"/>
              <a:gd name="T118" fmla="*/ 0 w 1848"/>
              <a:gd name="T119" fmla="*/ 0 h 2157"/>
              <a:gd name="T120" fmla="*/ 0 w 1848"/>
              <a:gd name="T121" fmla="*/ 0 h 2157"/>
              <a:gd name="T122" fmla="*/ 0 w 1848"/>
              <a:gd name="T123" fmla="*/ 0 h 2157"/>
              <a:gd name="T124" fmla="*/ 0 w 1848"/>
              <a:gd name="T125" fmla="*/ 0 h 215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0" t="0" r="r" b="b"/>
            <a:pathLst>
              <a:path w="1848" h="2157">
                <a:moveTo>
                  <a:pt x="1056" y="49"/>
                </a:moveTo>
                <a:lnTo>
                  <a:pt x="1060" y="47"/>
                </a:lnTo>
                <a:lnTo>
                  <a:pt x="1064" y="46"/>
                </a:lnTo>
                <a:lnTo>
                  <a:pt x="1069" y="43"/>
                </a:lnTo>
                <a:lnTo>
                  <a:pt x="1072" y="41"/>
                </a:lnTo>
                <a:lnTo>
                  <a:pt x="1079" y="38"/>
                </a:lnTo>
                <a:lnTo>
                  <a:pt x="1082" y="36"/>
                </a:lnTo>
                <a:lnTo>
                  <a:pt x="1089" y="33"/>
                </a:lnTo>
                <a:lnTo>
                  <a:pt x="1092" y="32"/>
                </a:lnTo>
                <a:lnTo>
                  <a:pt x="1099" y="29"/>
                </a:lnTo>
                <a:lnTo>
                  <a:pt x="1102" y="27"/>
                </a:lnTo>
                <a:lnTo>
                  <a:pt x="1109" y="24"/>
                </a:lnTo>
                <a:lnTo>
                  <a:pt x="1114" y="22"/>
                </a:lnTo>
                <a:lnTo>
                  <a:pt x="1119" y="21"/>
                </a:lnTo>
                <a:lnTo>
                  <a:pt x="1124" y="18"/>
                </a:lnTo>
                <a:lnTo>
                  <a:pt x="1131" y="16"/>
                </a:lnTo>
                <a:lnTo>
                  <a:pt x="1134" y="16"/>
                </a:lnTo>
                <a:lnTo>
                  <a:pt x="1141" y="13"/>
                </a:lnTo>
                <a:lnTo>
                  <a:pt x="1146" y="11"/>
                </a:lnTo>
                <a:lnTo>
                  <a:pt x="1153" y="9"/>
                </a:lnTo>
                <a:lnTo>
                  <a:pt x="1156" y="7"/>
                </a:lnTo>
                <a:lnTo>
                  <a:pt x="1163" y="7"/>
                </a:lnTo>
                <a:lnTo>
                  <a:pt x="1166" y="4"/>
                </a:lnTo>
                <a:lnTo>
                  <a:pt x="1173" y="4"/>
                </a:lnTo>
                <a:lnTo>
                  <a:pt x="1179" y="2"/>
                </a:lnTo>
                <a:lnTo>
                  <a:pt x="1183" y="2"/>
                </a:lnTo>
                <a:lnTo>
                  <a:pt x="1187" y="0"/>
                </a:lnTo>
                <a:lnTo>
                  <a:pt x="1193" y="0"/>
                </a:lnTo>
                <a:lnTo>
                  <a:pt x="1197" y="0"/>
                </a:lnTo>
                <a:lnTo>
                  <a:pt x="1201" y="0"/>
                </a:lnTo>
                <a:lnTo>
                  <a:pt x="1205" y="0"/>
                </a:lnTo>
                <a:lnTo>
                  <a:pt x="1210" y="0"/>
                </a:lnTo>
                <a:lnTo>
                  <a:pt x="1213" y="2"/>
                </a:lnTo>
                <a:lnTo>
                  <a:pt x="1220" y="2"/>
                </a:lnTo>
                <a:lnTo>
                  <a:pt x="1223" y="2"/>
                </a:lnTo>
                <a:lnTo>
                  <a:pt x="1230" y="4"/>
                </a:lnTo>
                <a:lnTo>
                  <a:pt x="1233" y="7"/>
                </a:lnTo>
                <a:lnTo>
                  <a:pt x="1240" y="7"/>
                </a:lnTo>
                <a:lnTo>
                  <a:pt x="1243" y="9"/>
                </a:lnTo>
                <a:lnTo>
                  <a:pt x="1248" y="11"/>
                </a:lnTo>
                <a:lnTo>
                  <a:pt x="1253" y="11"/>
                </a:lnTo>
                <a:lnTo>
                  <a:pt x="1258" y="13"/>
                </a:lnTo>
                <a:lnTo>
                  <a:pt x="1262" y="16"/>
                </a:lnTo>
                <a:lnTo>
                  <a:pt x="1265" y="18"/>
                </a:lnTo>
                <a:lnTo>
                  <a:pt x="1272" y="21"/>
                </a:lnTo>
                <a:lnTo>
                  <a:pt x="1275" y="21"/>
                </a:lnTo>
                <a:lnTo>
                  <a:pt x="1280" y="22"/>
                </a:lnTo>
                <a:lnTo>
                  <a:pt x="1284" y="24"/>
                </a:lnTo>
                <a:lnTo>
                  <a:pt x="1290" y="27"/>
                </a:lnTo>
                <a:lnTo>
                  <a:pt x="1294" y="29"/>
                </a:lnTo>
                <a:lnTo>
                  <a:pt x="1298" y="32"/>
                </a:lnTo>
                <a:lnTo>
                  <a:pt x="1302" y="33"/>
                </a:lnTo>
                <a:lnTo>
                  <a:pt x="1306" y="36"/>
                </a:lnTo>
                <a:lnTo>
                  <a:pt x="1312" y="38"/>
                </a:lnTo>
                <a:lnTo>
                  <a:pt x="1316" y="41"/>
                </a:lnTo>
                <a:lnTo>
                  <a:pt x="1320" y="43"/>
                </a:lnTo>
                <a:lnTo>
                  <a:pt x="1324" y="46"/>
                </a:lnTo>
                <a:lnTo>
                  <a:pt x="1330" y="47"/>
                </a:lnTo>
                <a:lnTo>
                  <a:pt x="1334" y="49"/>
                </a:lnTo>
                <a:lnTo>
                  <a:pt x="1339" y="52"/>
                </a:lnTo>
                <a:lnTo>
                  <a:pt x="1344" y="54"/>
                </a:lnTo>
                <a:lnTo>
                  <a:pt x="1349" y="57"/>
                </a:lnTo>
                <a:lnTo>
                  <a:pt x="1354" y="58"/>
                </a:lnTo>
                <a:lnTo>
                  <a:pt x="1359" y="58"/>
                </a:lnTo>
                <a:lnTo>
                  <a:pt x="1364" y="61"/>
                </a:lnTo>
                <a:lnTo>
                  <a:pt x="1372" y="61"/>
                </a:lnTo>
                <a:lnTo>
                  <a:pt x="1381" y="61"/>
                </a:lnTo>
                <a:lnTo>
                  <a:pt x="1389" y="58"/>
                </a:lnTo>
                <a:lnTo>
                  <a:pt x="1396" y="58"/>
                </a:lnTo>
                <a:lnTo>
                  <a:pt x="1406" y="57"/>
                </a:lnTo>
                <a:lnTo>
                  <a:pt x="1415" y="57"/>
                </a:lnTo>
                <a:lnTo>
                  <a:pt x="1423" y="57"/>
                </a:lnTo>
                <a:lnTo>
                  <a:pt x="1431" y="54"/>
                </a:lnTo>
                <a:lnTo>
                  <a:pt x="1441" y="54"/>
                </a:lnTo>
                <a:lnTo>
                  <a:pt x="1449" y="54"/>
                </a:lnTo>
                <a:lnTo>
                  <a:pt x="1458" y="52"/>
                </a:lnTo>
                <a:lnTo>
                  <a:pt x="1465" y="52"/>
                </a:lnTo>
                <a:lnTo>
                  <a:pt x="1475" y="52"/>
                </a:lnTo>
                <a:lnTo>
                  <a:pt x="1483" y="52"/>
                </a:lnTo>
                <a:lnTo>
                  <a:pt x="1492" y="52"/>
                </a:lnTo>
                <a:lnTo>
                  <a:pt x="1500" y="52"/>
                </a:lnTo>
                <a:lnTo>
                  <a:pt x="1505" y="54"/>
                </a:lnTo>
                <a:lnTo>
                  <a:pt x="1513" y="54"/>
                </a:lnTo>
                <a:lnTo>
                  <a:pt x="1522" y="57"/>
                </a:lnTo>
                <a:lnTo>
                  <a:pt x="1528" y="57"/>
                </a:lnTo>
                <a:lnTo>
                  <a:pt x="1535" y="58"/>
                </a:lnTo>
                <a:lnTo>
                  <a:pt x="1542" y="61"/>
                </a:lnTo>
                <a:lnTo>
                  <a:pt x="1548" y="63"/>
                </a:lnTo>
                <a:lnTo>
                  <a:pt x="1554" y="68"/>
                </a:lnTo>
                <a:lnTo>
                  <a:pt x="1560" y="69"/>
                </a:lnTo>
                <a:lnTo>
                  <a:pt x="1564" y="74"/>
                </a:lnTo>
                <a:lnTo>
                  <a:pt x="1568" y="79"/>
                </a:lnTo>
                <a:lnTo>
                  <a:pt x="1572" y="86"/>
                </a:lnTo>
                <a:lnTo>
                  <a:pt x="1576" y="91"/>
                </a:lnTo>
                <a:lnTo>
                  <a:pt x="1580" y="97"/>
                </a:lnTo>
                <a:lnTo>
                  <a:pt x="1582" y="104"/>
                </a:lnTo>
                <a:lnTo>
                  <a:pt x="1584" y="111"/>
                </a:lnTo>
                <a:lnTo>
                  <a:pt x="1590" y="111"/>
                </a:lnTo>
                <a:lnTo>
                  <a:pt x="1596" y="113"/>
                </a:lnTo>
                <a:lnTo>
                  <a:pt x="1602" y="118"/>
                </a:lnTo>
                <a:lnTo>
                  <a:pt x="1609" y="122"/>
                </a:lnTo>
                <a:lnTo>
                  <a:pt x="1612" y="129"/>
                </a:lnTo>
                <a:lnTo>
                  <a:pt x="1619" y="138"/>
                </a:lnTo>
                <a:lnTo>
                  <a:pt x="1622" y="147"/>
                </a:lnTo>
                <a:lnTo>
                  <a:pt x="1629" y="158"/>
                </a:lnTo>
                <a:lnTo>
                  <a:pt x="1632" y="169"/>
                </a:lnTo>
                <a:lnTo>
                  <a:pt x="1636" y="183"/>
                </a:lnTo>
                <a:lnTo>
                  <a:pt x="1641" y="197"/>
                </a:lnTo>
                <a:lnTo>
                  <a:pt x="1644" y="213"/>
                </a:lnTo>
                <a:lnTo>
                  <a:pt x="1649" y="227"/>
                </a:lnTo>
                <a:lnTo>
                  <a:pt x="1651" y="242"/>
                </a:lnTo>
                <a:lnTo>
                  <a:pt x="1654" y="261"/>
                </a:lnTo>
                <a:lnTo>
                  <a:pt x="1659" y="276"/>
                </a:lnTo>
                <a:lnTo>
                  <a:pt x="1661" y="292"/>
                </a:lnTo>
                <a:lnTo>
                  <a:pt x="1664" y="311"/>
                </a:lnTo>
                <a:lnTo>
                  <a:pt x="1666" y="326"/>
                </a:lnTo>
                <a:lnTo>
                  <a:pt x="1669" y="344"/>
                </a:lnTo>
                <a:lnTo>
                  <a:pt x="1673" y="361"/>
                </a:lnTo>
                <a:lnTo>
                  <a:pt x="1675" y="376"/>
                </a:lnTo>
                <a:lnTo>
                  <a:pt x="1676" y="392"/>
                </a:lnTo>
                <a:lnTo>
                  <a:pt x="1679" y="408"/>
                </a:lnTo>
                <a:lnTo>
                  <a:pt x="1681" y="423"/>
                </a:lnTo>
                <a:lnTo>
                  <a:pt x="1683" y="437"/>
                </a:lnTo>
                <a:lnTo>
                  <a:pt x="1685" y="448"/>
                </a:lnTo>
                <a:lnTo>
                  <a:pt x="1685" y="462"/>
                </a:lnTo>
                <a:lnTo>
                  <a:pt x="1686" y="473"/>
                </a:lnTo>
                <a:lnTo>
                  <a:pt x="1689" y="482"/>
                </a:lnTo>
                <a:lnTo>
                  <a:pt x="1691" y="492"/>
                </a:lnTo>
                <a:lnTo>
                  <a:pt x="1691" y="498"/>
                </a:lnTo>
                <a:lnTo>
                  <a:pt x="1693" y="503"/>
                </a:lnTo>
                <a:lnTo>
                  <a:pt x="1693" y="507"/>
                </a:lnTo>
                <a:lnTo>
                  <a:pt x="1695" y="512"/>
                </a:lnTo>
                <a:lnTo>
                  <a:pt x="1698" y="517"/>
                </a:lnTo>
                <a:lnTo>
                  <a:pt x="1698" y="523"/>
                </a:lnTo>
                <a:lnTo>
                  <a:pt x="1699" y="528"/>
                </a:lnTo>
                <a:lnTo>
                  <a:pt x="1701" y="534"/>
                </a:lnTo>
                <a:lnTo>
                  <a:pt x="1701" y="539"/>
                </a:lnTo>
                <a:lnTo>
                  <a:pt x="1703" y="546"/>
                </a:lnTo>
                <a:lnTo>
                  <a:pt x="1703" y="553"/>
                </a:lnTo>
                <a:lnTo>
                  <a:pt x="1705" y="559"/>
                </a:lnTo>
                <a:lnTo>
                  <a:pt x="1708" y="567"/>
                </a:lnTo>
                <a:lnTo>
                  <a:pt x="1708" y="573"/>
                </a:lnTo>
                <a:lnTo>
                  <a:pt x="1709" y="579"/>
                </a:lnTo>
                <a:lnTo>
                  <a:pt x="1709" y="587"/>
                </a:lnTo>
                <a:lnTo>
                  <a:pt x="1711" y="593"/>
                </a:lnTo>
                <a:lnTo>
                  <a:pt x="1711" y="601"/>
                </a:lnTo>
                <a:lnTo>
                  <a:pt x="1713" y="607"/>
                </a:lnTo>
                <a:lnTo>
                  <a:pt x="1713" y="614"/>
                </a:lnTo>
                <a:lnTo>
                  <a:pt x="1713" y="621"/>
                </a:lnTo>
                <a:lnTo>
                  <a:pt x="1715" y="628"/>
                </a:lnTo>
                <a:lnTo>
                  <a:pt x="1715" y="632"/>
                </a:lnTo>
                <a:lnTo>
                  <a:pt x="1715" y="639"/>
                </a:lnTo>
                <a:lnTo>
                  <a:pt x="1718" y="646"/>
                </a:lnTo>
                <a:lnTo>
                  <a:pt x="1718" y="652"/>
                </a:lnTo>
                <a:lnTo>
                  <a:pt x="1718" y="659"/>
                </a:lnTo>
                <a:lnTo>
                  <a:pt x="1718" y="666"/>
                </a:lnTo>
                <a:lnTo>
                  <a:pt x="1719" y="671"/>
                </a:lnTo>
                <a:lnTo>
                  <a:pt x="1719" y="677"/>
                </a:lnTo>
                <a:lnTo>
                  <a:pt x="1719" y="684"/>
                </a:lnTo>
                <a:lnTo>
                  <a:pt x="1719" y="689"/>
                </a:lnTo>
                <a:lnTo>
                  <a:pt x="1719" y="693"/>
                </a:lnTo>
                <a:lnTo>
                  <a:pt x="1721" y="701"/>
                </a:lnTo>
                <a:lnTo>
                  <a:pt x="1723" y="709"/>
                </a:lnTo>
                <a:lnTo>
                  <a:pt x="1725" y="716"/>
                </a:lnTo>
                <a:lnTo>
                  <a:pt x="1728" y="723"/>
                </a:lnTo>
                <a:lnTo>
                  <a:pt x="1730" y="729"/>
                </a:lnTo>
                <a:lnTo>
                  <a:pt x="1731" y="737"/>
                </a:lnTo>
                <a:lnTo>
                  <a:pt x="1731" y="746"/>
                </a:lnTo>
                <a:lnTo>
                  <a:pt x="1733" y="752"/>
                </a:lnTo>
                <a:lnTo>
                  <a:pt x="1735" y="759"/>
                </a:lnTo>
                <a:lnTo>
                  <a:pt x="1738" y="768"/>
                </a:lnTo>
                <a:lnTo>
                  <a:pt x="1738" y="774"/>
                </a:lnTo>
                <a:lnTo>
                  <a:pt x="1740" y="784"/>
                </a:lnTo>
                <a:lnTo>
                  <a:pt x="1741" y="791"/>
                </a:lnTo>
                <a:lnTo>
                  <a:pt x="1741" y="799"/>
                </a:lnTo>
                <a:lnTo>
                  <a:pt x="1743" y="807"/>
                </a:lnTo>
                <a:lnTo>
                  <a:pt x="1743" y="816"/>
                </a:lnTo>
                <a:lnTo>
                  <a:pt x="1745" y="824"/>
                </a:lnTo>
                <a:lnTo>
                  <a:pt x="1745" y="834"/>
                </a:lnTo>
                <a:lnTo>
                  <a:pt x="1745" y="841"/>
                </a:lnTo>
                <a:lnTo>
                  <a:pt x="1748" y="849"/>
                </a:lnTo>
                <a:lnTo>
                  <a:pt x="1748" y="859"/>
                </a:lnTo>
                <a:lnTo>
                  <a:pt x="1748" y="868"/>
                </a:lnTo>
                <a:lnTo>
                  <a:pt x="1750" y="877"/>
                </a:lnTo>
                <a:lnTo>
                  <a:pt x="1750" y="888"/>
                </a:lnTo>
                <a:lnTo>
                  <a:pt x="1750" y="897"/>
                </a:lnTo>
                <a:lnTo>
                  <a:pt x="1750" y="907"/>
                </a:lnTo>
                <a:lnTo>
                  <a:pt x="1750" y="918"/>
                </a:lnTo>
                <a:lnTo>
                  <a:pt x="1750" y="927"/>
                </a:lnTo>
                <a:lnTo>
                  <a:pt x="1750" y="938"/>
                </a:lnTo>
                <a:lnTo>
                  <a:pt x="1750" y="947"/>
                </a:lnTo>
                <a:lnTo>
                  <a:pt x="1750" y="958"/>
                </a:lnTo>
                <a:lnTo>
                  <a:pt x="1750" y="969"/>
                </a:lnTo>
                <a:lnTo>
                  <a:pt x="1750" y="981"/>
                </a:lnTo>
                <a:lnTo>
                  <a:pt x="1750" y="994"/>
                </a:lnTo>
                <a:lnTo>
                  <a:pt x="1750" y="1004"/>
                </a:lnTo>
                <a:lnTo>
                  <a:pt x="1750" y="1016"/>
                </a:lnTo>
                <a:lnTo>
                  <a:pt x="1750" y="1024"/>
                </a:lnTo>
                <a:lnTo>
                  <a:pt x="1751" y="1031"/>
                </a:lnTo>
                <a:lnTo>
                  <a:pt x="1751" y="1041"/>
                </a:lnTo>
                <a:lnTo>
                  <a:pt x="1751" y="1047"/>
                </a:lnTo>
                <a:lnTo>
                  <a:pt x="1751" y="1053"/>
                </a:lnTo>
                <a:lnTo>
                  <a:pt x="1753" y="1058"/>
                </a:lnTo>
                <a:lnTo>
                  <a:pt x="1753" y="1066"/>
                </a:lnTo>
                <a:lnTo>
                  <a:pt x="1753" y="1069"/>
                </a:lnTo>
                <a:lnTo>
                  <a:pt x="1753" y="1074"/>
                </a:lnTo>
                <a:lnTo>
                  <a:pt x="1755" y="1078"/>
                </a:lnTo>
                <a:lnTo>
                  <a:pt x="1755" y="1081"/>
                </a:lnTo>
                <a:lnTo>
                  <a:pt x="1755" y="1086"/>
                </a:lnTo>
                <a:lnTo>
                  <a:pt x="1755" y="1088"/>
                </a:lnTo>
                <a:lnTo>
                  <a:pt x="1755" y="1092"/>
                </a:lnTo>
                <a:lnTo>
                  <a:pt x="1758" y="1094"/>
                </a:lnTo>
                <a:lnTo>
                  <a:pt x="1758" y="1099"/>
                </a:lnTo>
                <a:lnTo>
                  <a:pt x="1758" y="1102"/>
                </a:lnTo>
                <a:lnTo>
                  <a:pt x="1758" y="1106"/>
                </a:lnTo>
                <a:lnTo>
                  <a:pt x="1758" y="1108"/>
                </a:lnTo>
                <a:lnTo>
                  <a:pt x="1758" y="1113"/>
                </a:lnTo>
                <a:lnTo>
                  <a:pt x="1758" y="1114"/>
                </a:lnTo>
                <a:lnTo>
                  <a:pt x="1758" y="1119"/>
                </a:lnTo>
                <a:lnTo>
                  <a:pt x="1758" y="1124"/>
                </a:lnTo>
                <a:lnTo>
                  <a:pt x="1758" y="1128"/>
                </a:lnTo>
                <a:lnTo>
                  <a:pt x="1755" y="1136"/>
                </a:lnTo>
                <a:lnTo>
                  <a:pt x="1755" y="1139"/>
                </a:lnTo>
                <a:lnTo>
                  <a:pt x="1755" y="1147"/>
                </a:lnTo>
                <a:lnTo>
                  <a:pt x="1753" y="1153"/>
                </a:lnTo>
                <a:lnTo>
                  <a:pt x="1751" y="1172"/>
                </a:lnTo>
                <a:lnTo>
                  <a:pt x="1750" y="1189"/>
                </a:lnTo>
                <a:lnTo>
                  <a:pt x="1748" y="1211"/>
                </a:lnTo>
                <a:lnTo>
                  <a:pt x="1745" y="1228"/>
                </a:lnTo>
                <a:lnTo>
                  <a:pt x="1745" y="1248"/>
                </a:lnTo>
                <a:lnTo>
                  <a:pt x="1743" y="1267"/>
                </a:lnTo>
                <a:lnTo>
                  <a:pt x="1743" y="1287"/>
                </a:lnTo>
                <a:lnTo>
                  <a:pt x="1743" y="1308"/>
                </a:lnTo>
                <a:lnTo>
                  <a:pt x="1745" y="1326"/>
                </a:lnTo>
                <a:lnTo>
                  <a:pt x="1745" y="1346"/>
                </a:lnTo>
                <a:lnTo>
                  <a:pt x="1748" y="1367"/>
                </a:lnTo>
                <a:lnTo>
                  <a:pt x="1748" y="1387"/>
                </a:lnTo>
                <a:lnTo>
                  <a:pt x="1750" y="1406"/>
                </a:lnTo>
                <a:lnTo>
                  <a:pt x="1751" y="1426"/>
                </a:lnTo>
                <a:lnTo>
                  <a:pt x="1753" y="1446"/>
                </a:lnTo>
                <a:lnTo>
                  <a:pt x="1755" y="1466"/>
                </a:lnTo>
                <a:lnTo>
                  <a:pt x="1758" y="1484"/>
                </a:lnTo>
                <a:lnTo>
                  <a:pt x="1758" y="1504"/>
                </a:lnTo>
                <a:lnTo>
                  <a:pt x="1760" y="1526"/>
                </a:lnTo>
                <a:lnTo>
                  <a:pt x="1762" y="1543"/>
                </a:lnTo>
                <a:lnTo>
                  <a:pt x="1763" y="1563"/>
                </a:lnTo>
                <a:lnTo>
                  <a:pt x="1763" y="1582"/>
                </a:lnTo>
                <a:lnTo>
                  <a:pt x="1765" y="1602"/>
                </a:lnTo>
                <a:lnTo>
                  <a:pt x="1765" y="1621"/>
                </a:lnTo>
                <a:lnTo>
                  <a:pt x="1768" y="1638"/>
                </a:lnTo>
                <a:lnTo>
                  <a:pt x="1768" y="1657"/>
                </a:lnTo>
                <a:lnTo>
                  <a:pt x="1768" y="1674"/>
                </a:lnTo>
                <a:lnTo>
                  <a:pt x="1768" y="1693"/>
                </a:lnTo>
                <a:lnTo>
                  <a:pt x="1765" y="1711"/>
                </a:lnTo>
                <a:lnTo>
                  <a:pt x="1765" y="1729"/>
                </a:lnTo>
                <a:lnTo>
                  <a:pt x="1763" y="1746"/>
                </a:lnTo>
                <a:lnTo>
                  <a:pt x="1762" y="1763"/>
                </a:lnTo>
                <a:lnTo>
                  <a:pt x="1762" y="1838"/>
                </a:lnTo>
                <a:lnTo>
                  <a:pt x="1768" y="1844"/>
                </a:lnTo>
                <a:lnTo>
                  <a:pt x="1773" y="1849"/>
                </a:lnTo>
                <a:lnTo>
                  <a:pt x="1780" y="1856"/>
                </a:lnTo>
                <a:lnTo>
                  <a:pt x="1784" y="1861"/>
                </a:lnTo>
                <a:lnTo>
                  <a:pt x="1790" y="1867"/>
                </a:lnTo>
                <a:lnTo>
                  <a:pt x="1795" y="1872"/>
                </a:lnTo>
                <a:lnTo>
                  <a:pt x="1800" y="1879"/>
                </a:lnTo>
                <a:lnTo>
                  <a:pt x="1805" y="1883"/>
                </a:lnTo>
                <a:lnTo>
                  <a:pt x="1810" y="1891"/>
                </a:lnTo>
                <a:lnTo>
                  <a:pt x="1814" y="1894"/>
                </a:lnTo>
                <a:lnTo>
                  <a:pt x="1818" y="1902"/>
                </a:lnTo>
                <a:lnTo>
                  <a:pt x="1822" y="1906"/>
                </a:lnTo>
                <a:lnTo>
                  <a:pt x="1826" y="1913"/>
                </a:lnTo>
                <a:lnTo>
                  <a:pt x="1828" y="1917"/>
                </a:lnTo>
                <a:lnTo>
                  <a:pt x="1832" y="1922"/>
                </a:lnTo>
                <a:lnTo>
                  <a:pt x="1834" y="1928"/>
                </a:lnTo>
                <a:lnTo>
                  <a:pt x="1836" y="1933"/>
                </a:lnTo>
                <a:lnTo>
                  <a:pt x="1838" y="1938"/>
                </a:lnTo>
                <a:lnTo>
                  <a:pt x="1840" y="1944"/>
                </a:lnTo>
                <a:lnTo>
                  <a:pt x="1842" y="1949"/>
                </a:lnTo>
                <a:lnTo>
                  <a:pt x="1844" y="1953"/>
                </a:lnTo>
                <a:lnTo>
                  <a:pt x="1844" y="1961"/>
                </a:lnTo>
                <a:lnTo>
                  <a:pt x="1844" y="1964"/>
                </a:lnTo>
                <a:lnTo>
                  <a:pt x="1847" y="1969"/>
                </a:lnTo>
                <a:lnTo>
                  <a:pt x="1844" y="1976"/>
                </a:lnTo>
                <a:lnTo>
                  <a:pt x="1844" y="1981"/>
                </a:lnTo>
                <a:lnTo>
                  <a:pt x="1844" y="1986"/>
                </a:lnTo>
                <a:lnTo>
                  <a:pt x="1842" y="1992"/>
                </a:lnTo>
                <a:lnTo>
                  <a:pt x="1840" y="1997"/>
                </a:lnTo>
                <a:lnTo>
                  <a:pt x="1838" y="2001"/>
                </a:lnTo>
                <a:lnTo>
                  <a:pt x="1836" y="2008"/>
                </a:lnTo>
                <a:lnTo>
                  <a:pt x="1834" y="2013"/>
                </a:lnTo>
                <a:lnTo>
                  <a:pt x="1830" y="2013"/>
                </a:lnTo>
                <a:lnTo>
                  <a:pt x="1828" y="2013"/>
                </a:lnTo>
                <a:lnTo>
                  <a:pt x="1826" y="2013"/>
                </a:lnTo>
                <a:lnTo>
                  <a:pt x="1822" y="2014"/>
                </a:lnTo>
                <a:lnTo>
                  <a:pt x="1820" y="2014"/>
                </a:lnTo>
                <a:lnTo>
                  <a:pt x="1818" y="2014"/>
                </a:lnTo>
                <a:lnTo>
                  <a:pt x="1814" y="2014"/>
                </a:lnTo>
                <a:lnTo>
                  <a:pt x="1812" y="2017"/>
                </a:lnTo>
                <a:lnTo>
                  <a:pt x="1810" y="2017"/>
                </a:lnTo>
                <a:lnTo>
                  <a:pt x="1805" y="2017"/>
                </a:lnTo>
                <a:lnTo>
                  <a:pt x="1804" y="2017"/>
                </a:lnTo>
                <a:lnTo>
                  <a:pt x="1802" y="2019"/>
                </a:lnTo>
                <a:lnTo>
                  <a:pt x="1800" y="2019"/>
                </a:lnTo>
                <a:lnTo>
                  <a:pt x="1795" y="2019"/>
                </a:lnTo>
                <a:lnTo>
                  <a:pt x="1794" y="2019"/>
                </a:lnTo>
                <a:lnTo>
                  <a:pt x="1792" y="2022"/>
                </a:lnTo>
                <a:lnTo>
                  <a:pt x="1788" y="2022"/>
                </a:lnTo>
                <a:lnTo>
                  <a:pt x="1785" y="2022"/>
                </a:lnTo>
                <a:lnTo>
                  <a:pt x="1784" y="2022"/>
                </a:lnTo>
                <a:lnTo>
                  <a:pt x="1782" y="2024"/>
                </a:lnTo>
                <a:lnTo>
                  <a:pt x="1778" y="2024"/>
                </a:lnTo>
                <a:lnTo>
                  <a:pt x="1775" y="2024"/>
                </a:lnTo>
                <a:lnTo>
                  <a:pt x="1773" y="2024"/>
                </a:lnTo>
                <a:lnTo>
                  <a:pt x="1772" y="2024"/>
                </a:lnTo>
                <a:lnTo>
                  <a:pt x="1768" y="2026"/>
                </a:lnTo>
                <a:lnTo>
                  <a:pt x="1765" y="2026"/>
                </a:lnTo>
                <a:lnTo>
                  <a:pt x="1763" y="2026"/>
                </a:lnTo>
                <a:lnTo>
                  <a:pt x="1762" y="2026"/>
                </a:lnTo>
                <a:lnTo>
                  <a:pt x="1758" y="2026"/>
                </a:lnTo>
                <a:lnTo>
                  <a:pt x="1755" y="2026"/>
                </a:lnTo>
                <a:lnTo>
                  <a:pt x="1753" y="2026"/>
                </a:lnTo>
                <a:lnTo>
                  <a:pt x="1751" y="2026"/>
                </a:lnTo>
                <a:lnTo>
                  <a:pt x="1748" y="2037"/>
                </a:lnTo>
                <a:lnTo>
                  <a:pt x="1743" y="2049"/>
                </a:lnTo>
                <a:lnTo>
                  <a:pt x="1738" y="2058"/>
                </a:lnTo>
                <a:lnTo>
                  <a:pt x="1731" y="2064"/>
                </a:lnTo>
                <a:lnTo>
                  <a:pt x="1725" y="2073"/>
                </a:lnTo>
                <a:lnTo>
                  <a:pt x="1718" y="2081"/>
                </a:lnTo>
                <a:lnTo>
                  <a:pt x="1709" y="2086"/>
                </a:lnTo>
                <a:lnTo>
                  <a:pt x="1701" y="2092"/>
                </a:lnTo>
                <a:lnTo>
                  <a:pt x="1693" y="2097"/>
                </a:lnTo>
                <a:lnTo>
                  <a:pt x="1683" y="2101"/>
                </a:lnTo>
                <a:lnTo>
                  <a:pt x="1673" y="2103"/>
                </a:lnTo>
                <a:lnTo>
                  <a:pt x="1663" y="2108"/>
                </a:lnTo>
                <a:lnTo>
                  <a:pt x="1653" y="2109"/>
                </a:lnTo>
                <a:lnTo>
                  <a:pt x="1641" y="2112"/>
                </a:lnTo>
                <a:lnTo>
                  <a:pt x="1631" y="2114"/>
                </a:lnTo>
                <a:lnTo>
                  <a:pt x="1619" y="2114"/>
                </a:lnTo>
                <a:lnTo>
                  <a:pt x="1609" y="2117"/>
                </a:lnTo>
                <a:lnTo>
                  <a:pt x="1596" y="2117"/>
                </a:lnTo>
                <a:lnTo>
                  <a:pt x="1584" y="2117"/>
                </a:lnTo>
                <a:lnTo>
                  <a:pt x="1574" y="2119"/>
                </a:lnTo>
                <a:lnTo>
                  <a:pt x="1562" y="2119"/>
                </a:lnTo>
                <a:lnTo>
                  <a:pt x="1552" y="2119"/>
                </a:lnTo>
                <a:lnTo>
                  <a:pt x="1540" y="2119"/>
                </a:lnTo>
                <a:lnTo>
                  <a:pt x="1530" y="2119"/>
                </a:lnTo>
                <a:lnTo>
                  <a:pt x="1518" y="2119"/>
                </a:lnTo>
                <a:lnTo>
                  <a:pt x="1508" y="2119"/>
                </a:lnTo>
                <a:lnTo>
                  <a:pt x="1498" y="2122"/>
                </a:lnTo>
                <a:lnTo>
                  <a:pt x="1490" y="2122"/>
                </a:lnTo>
                <a:lnTo>
                  <a:pt x="1480" y="2122"/>
                </a:lnTo>
                <a:lnTo>
                  <a:pt x="1471" y="2123"/>
                </a:lnTo>
                <a:lnTo>
                  <a:pt x="1463" y="2123"/>
                </a:lnTo>
                <a:lnTo>
                  <a:pt x="1455" y="2126"/>
                </a:lnTo>
                <a:lnTo>
                  <a:pt x="1448" y="2128"/>
                </a:lnTo>
                <a:lnTo>
                  <a:pt x="1439" y="2128"/>
                </a:lnTo>
                <a:lnTo>
                  <a:pt x="1431" y="2131"/>
                </a:lnTo>
                <a:lnTo>
                  <a:pt x="1421" y="2133"/>
                </a:lnTo>
                <a:lnTo>
                  <a:pt x="1413" y="2134"/>
                </a:lnTo>
                <a:lnTo>
                  <a:pt x="1403" y="2134"/>
                </a:lnTo>
                <a:lnTo>
                  <a:pt x="1393" y="2137"/>
                </a:lnTo>
                <a:lnTo>
                  <a:pt x="1383" y="2139"/>
                </a:lnTo>
                <a:lnTo>
                  <a:pt x="1372" y="2142"/>
                </a:lnTo>
                <a:lnTo>
                  <a:pt x="1362" y="2142"/>
                </a:lnTo>
                <a:lnTo>
                  <a:pt x="1351" y="2144"/>
                </a:lnTo>
                <a:lnTo>
                  <a:pt x="1340" y="2146"/>
                </a:lnTo>
                <a:lnTo>
                  <a:pt x="1330" y="2146"/>
                </a:lnTo>
                <a:lnTo>
                  <a:pt x="1319" y="2148"/>
                </a:lnTo>
                <a:lnTo>
                  <a:pt x="1308" y="2148"/>
                </a:lnTo>
                <a:lnTo>
                  <a:pt x="1296" y="2151"/>
                </a:lnTo>
                <a:lnTo>
                  <a:pt x="1285" y="2151"/>
                </a:lnTo>
                <a:lnTo>
                  <a:pt x="1274" y="2153"/>
                </a:lnTo>
                <a:lnTo>
                  <a:pt x="1264" y="2153"/>
                </a:lnTo>
                <a:lnTo>
                  <a:pt x="1252" y="2153"/>
                </a:lnTo>
                <a:lnTo>
                  <a:pt x="1242" y="2153"/>
                </a:lnTo>
                <a:lnTo>
                  <a:pt x="1232" y="2153"/>
                </a:lnTo>
                <a:lnTo>
                  <a:pt x="1220" y="2156"/>
                </a:lnTo>
                <a:lnTo>
                  <a:pt x="1210" y="2153"/>
                </a:lnTo>
                <a:lnTo>
                  <a:pt x="1199" y="2153"/>
                </a:lnTo>
                <a:lnTo>
                  <a:pt x="1189" y="2153"/>
                </a:lnTo>
                <a:lnTo>
                  <a:pt x="1181" y="2153"/>
                </a:lnTo>
                <a:lnTo>
                  <a:pt x="1171" y="2153"/>
                </a:lnTo>
                <a:lnTo>
                  <a:pt x="1161" y="2151"/>
                </a:lnTo>
                <a:lnTo>
                  <a:pt x="1153" y="2151"/>
                </a:lnTo>
                <a:lnTo>
                  <a:pt x="1145" y="2148"/>
                </a:lnTo>
                <a:lnTo>
                  <a:pt x="1136" y="2146"/>
                </a:lnTo>
                <a:lnTo>
                  <a:pt x="1126" y="2144"/>
                </a:lnTo>
                <a:lnTo>
                  <a:pt x="1116" y="2142"/>
                </a:lnTo>
                <a:lnTo>
                  <a:pt x="1106" y="2139"/>
                </a:lnTo>
                <a:lnTo>
                  <a:pt x="1094" y="2137"/>
                </a:lnTo>
                <a:lnTo>
                  <a:pt x="1082" y="2137"/>
                </a:lnTo>
                <a:lnTo>
                  <a:pt x="1070" y="2134"/>
                </a:lnTo>
                <a:lnTo>
                  <a:pt x="1059" y="2133"/>
                </a:lnTo>
                <a:lnTo>
                  <a:pt x="1046" y="2133"/>
                </a:lnTo>
                <a:lnTo>
                  <a:pt x="1032" y="2131"/>
                </a:lnTo>
                <a:lnTo>
                  <a:pt x="1020" y="2131"/>
                </a:lnTo>
                <a:lnTo>
                  <a:pt x="1005" y="2131"/>
                </a:lnTo>
                <a:lnTo>
                  <a:pt x="993" y="2128"/>
                </a:lnTo>
                <a:lnTo>
                  <a:pt x="980" y="2128"/>
                </a:lnTo>
                <a:lnTo>
                  <a:pt x="965" y="2128"/>
                </a:lnTo>
                <a:lnTo>
                  <a:pt x="951" y="2128"/>
                </a:lnTo>
                <a:lnTo>
                  <a:pt x="937" y="2128"/>
                </a:lnTo>
                <a:lnTo>
                  <a:pt x="923" y="2128"/>
                </a:lnTo>
                <a:lnTo>
                  <a:pt x="909" y="2128"/>
                </a:lnTo>
                <a:lnTo>
                  <a:pt x="896" y="2128"/>
                </a:lnTo>
                <a:lnTo>
                  <a:pt x="883" y="2128"/>
                </a:lnTo>
                <a:lnTo>
                  <a:pt x="869" y="2128"/>
                </a:lnTo>
                <a:lnTo>
                  <a:pt x="854" y="2128"/>
                </a:lnTo>
                <a:lnTo>
                  <a:pt x="842" y="2128"/>
                </a:lnTo>
                <a:lnTo>
                  <a:pt x="829" y="2128"/>
                </a:lnTo>
                <a:lnTo>
                  <a:pt x="816" y="2128"/>
                </a:lnTo>
                <a:lnTo>
                  <a:pt x="802" y="2128"/>
                </a:lnTo>
                <a:lnTo>
                  <a:pt x="790" y="2128"/>
                </a:lnTo>
                <a:lnTo>
                  <a:pt x="777" y="2128"/>
                </a:lnTo>
                <a:lnTo>
                  <a:pt x="766" y="2128"/>
                </a:lnTo>
                <a:lnTo>
                  <a:pt x="755" y="2128"/>
                </a:lnTo>
                <a:lnTo>
                  <a:pt x="744" y="2128"/>
                </a:lnTo>
                <a:lnTo>
                  <a:pt x="733" y="2128"/>
                </a:lnTo>
                <a:lnTo>
                  <a:pt x="705" y="2131"/>
                </a:lnTo>
                <a:lnTo>
                  <a:pt x="677" y="2133"/>
                </a:lnTo>
                <a:lnTo>
                  <a:pt x="651" y="2134"/>
                </a:lnTo>
                <a:lnTo>
                  <a:pt x="625" y="2134"/>
                </a:lnTo>
                <a:lnTo>
                  <a:pt x="601" y="2134"/>
                </a:lnTo>
                <a:lnTo>
                  <a:pt x="576" y="2134"/>
                </a:lnTo>
                <a:lnTo>
                  <a:pt x="552" y="2134"/>
                </a:lnTo>
                <a:lnTo>
                  <a:pt x="530" y="2133"/>
                </a:lnTo>
                <a:lnTo>
                  <a:pt x="510" y="2133"/>
                </a:lnTo>
                <a:lnTo>
                  <a:pt x="487" y="2131"/>
                </a:lnTo>
                <a:lnTo>
                  <a:pt x="467" y="2128"/>
                </a:lnTo>
                <a:lnTo>
                  <a:pt x="450" y="2123"/>
                </a:lnTo>
                <a:lnTo>
                  <a:pt x="431" y="2122"/>
                </a:lnTo>
                <a:lnTo>
                  <a:pt x="413" y="2119"/>
                </a:lnTo>
                <a:lnTo>
                  <a:pt x="395" y="2114"/>
                </a:lnTo>
                <a:lnTo>
                  <a:pt x="378" y="2112"/>
                </a:lnTo>
                <a:lnTo>
                  <a:pt x="363" y="2108"/>
                </a:lnTo>
                <a:lnTo>
                  <a:pt x="348" y="2103"/>
                </a:lnTo>
                <a:lnTo>
                  <a:pt x="334" y="2101"/>
                </a:lnTo>
                <a:lnTo>
                  <a:pt x="321" y="2097"/>
                </a:lnTo>
                <a:lnTo>
                  <a:pt x="306" y="2092"/>
                </a:lnTo>
                <a:lnTo>
                  <a:pt x="294" y="2087"/>
                </a:lnTo>
                <a:lnTo>
                  <a:pt x="282" y="2086"/>
                </a:lnTo>
                <a:lnTo>
                  <a:pt x="270" y="2081"/>
                </a:lnTo>
                <a:lnTo>
                  <a:pt x="260" y="2076"/>
                </a:lnTo>
                <a:lnTo>
                  <a:pt x="250" y="2072"/>
                </a:lnTo>
                <a:lnTo>
                  <a:pt x="240" y="2069"/>
                </a:lnTo>
                <a:lnTo>
                  <a:pt x="230" y="2064"/>
                </a:lnTo>
                <a:lnTo>
                  <a:pt x="222" y="2062"/>
                </a:lnTo>
                <a:lnTo>
                  <a:pt x="214" y="2061"/>
                </a:lnTo>
                <a:lnTo>
                  <a:pt x="205" y="2056"/>
                </a:lnTo>
                <a:lnTo>
                  <a:pt x="200" y="2053"/>
                </a:lnTo>
                <a:lnTo>
                  <a:pt x="192" y="2053"/>
                </a:lnTo>
                <a:lnTo>
                  <a:pt x="185" y="2051"/>
                </a:lnTo>
                <a:lnTo>
                  <a:pt x="180" y="2049"/>
                </a:lnTo>
                <a:lnTo>
                  <a:pt x="173" y="2049"/>
                </a:lnTo>
                <a:lnTo>
                  <a:pt x="170" y="2047"/>
                </a:lnTo>
                <a:lnTo>
                  <a:pt x="163" y="2044"/>
                </a:lnTo>
                <a:lnTo>
                  <a:pt x="160" y="2042"/>
                </a:lnTo>
                <a:lnTo>
                  <a:pt x="153" y="2037"/>
                </a:lnTo>
                <a:lnTo>
                  <a:pt x="148" y="2036"/>
                </a:lnTo>
                <a:lnTo>
                  <a:pt x="145" y="2033"/>
                </a:lnTo>
                <a:lnTo>
                  <a:pt x="141" y="2028"/>
                </a:lnTo>
                <a:lnTo>
                  <a:pt x="137" y="2026"/>
                </a:lnTo>
                <a:lnTo>
                  <a:pt x="133" y="2024"/>
                </a:lnTo>
                <a:lnTo>
                  <a:pt x="128" y="2019"/>
                </a:lnTo>
                <a:lnTo>
                  <a:pt x="127" y="2014"/>
                </a:lnTo>
                <a:lnTo>
                  <a:pt x="123" y="2013"/>
                </a:lnTo>
                <a:lnTo>
                  <a:pt x="118" y="2008"/>
                </a:lnTo>
                <a:lnTo>
                  <a:pt x="115" y="2006"/>
                </a:lnTo>
                <a:lnTo>
                  <a:pt x="113" y="2001"/>
                </a:lnTo>
                <a:lnTo>
                  <a:pt x="108" y="1997"/>
                </a:lnTo>
                <a:lnTo>
                  <a:pt x="105" y="1992"/>
                </a:lnTo>
                <a:lnTo>
                  <a:pt x="103" y="1989"/>
                </a:lnTo>
                <a:lnTo>
                  <a:pt x="98" y="1986"/>
                </a:lnTo>
                <a:lnTo>
                  <a:pt x="95" y="1981"/>
                </a:lnTo>
                <a:lnTo>
                  <a:pt x="93" y="1978"/>
                </a:lnTo>
                <a:lnTo>
                  <a:pt x="88" y="1974"/>
                </a:lnTo>
                <a:lnTo>
                  <a:pt x="84" y="1969"/>
                </a:lnTo>
                <a:lnTo>
                  <a:pt x="81" y="1967"/>
                </a:lnTo>
                <a:lnTo>
                  <a:pt x="76" y="1963"/>
                </a:lnTo>
                <a:lnTo>
                  <a:pt x="73" y="1958"/>
                </a:lnTo>
                <a:lnTo>
                  <a:pt x="68" y="1956"/>
                </a:lnTo>
                <a:lnTo>
                  <a:pt x="64" y="1952"/>
                </a:lnTo>
                <a:lnTo>
                  <a:pt x="62" y="1952"/>
                </a:lnTo>
                <a:lnTo>
                  <a:pt x="61" y="1952"/>
                </a:lnTo>
                <a:lnTo>
                  <a:pt x="58" y="1949"/>
                </a:lnTo>
                <a:lnTo>
                  <a:pt x="56" y="1947"/>
                </a:lnTo>
                <a:lnTo>
                  <a:pt x="54" y="1947"/>
                </a:lnTo>
                <a:lnTo>
                  <a:pt x="52" y="1944"/>
                </a:lnTo>
                <a:lnTo>
                  <a:pt x="51" y="1942"/>
                </a:lnTo>
                <a:lnTo>
                  <a:pt x="48" y="1939"/>
                </a:lnTo>
                <a:lnTo>
                  <a:pt x="46" y="1938"/>
                </a:lnTo>
                <a:lnTo>
                  <a:pt x="44" y="1936"/>
                </a:lnTo>
                <a:lnTo>
                  <a:pt x="41" y="1931"/>
                </a:lnTo>
                <a:lnTo>
                  <a:pt x="38" y="1928"/>
                </a:lnTo>
                <a:lnTo>
                  <a:pt x="36" y="1927"/>
                </a:lnTo>
                <a:lnTo>
                  <a:pt x="32" y="1922"/>
                </a:lnTo>
                <a:lnTo>
                  <a:pt x="30" y="1919"/>
                </a:lnTo>
                <a:lnTo>
                  <a:pt x="26" y="1916"/>
                </a:lnTo>
                <a:lnTo>
                  <a:pt x="24" y="1913"/>
                </a:lnTo>
                <a:lnTo>
                  <a:pt x="22" y="1911"/>
                </a:lnTo>
                <a:lnTo>
                  <a:pt x="18" y="1906"/>
                </a:lnTo>
                <a:lnTo>
                  <a:pt x="16" y="1903"/>
                </a:lnTo>
                <a:lnTo>
                  <a:pt x="14" y="1899"/>
                </a:lnTo>
                <a:lnTo>
                  <a:pt x="12" y="1897"/>
                </a:lnTo>
                <a:lnTo>
                  <a:pt x="10" y="1894"/>
                </a:lnTo>
                <a:lnTo>
                  <a:pt x="8" y="1892"/>
                </a:lnTo>
                <a:lnTo>
                  <a:pt x="6" y="1891"/>
                </a:lnTo>
                <a:lnTo>
                  <a:pt x="4" y="1888"/>
                </a:lnTo>
                <a:lnTo>
                  <a:pt x="4" y="1886"/>
                </a:lnTo>
                <a:lnTo>
                  <a:pt x="2" y="1883"/>
                </a:lnTo>
                <a:lnTo>
                  <a:pt x="2" y="1881"/>
                </a:lnTo>
                <a:lnTo>
                  <a:pt x="0" y="1879"/>
                </a:lnTo>
                <a:lnTo>
                  <a:pt x="2" y="1877"/>
                </a:lnTo>
                <a:lnTo>
                  <a:pt x="2" y="1874"/>
                </a:lnTo>
                <a:lnTo>
                  <a:pt x="2" y="1872"/>
                </a:lnTo>
                <a:lnTo>
                  <a:pt x="4" y="1872"/>
                </a:lnTo>
                <a:lnTo>
                  <a:pt x="4" y="1869"/>
                </a:lnTo>
                <a:lnTo>
                  <a:pt x="6" y="1867"/>
                </a:lnTo>
                <a:lnTo>
                  <a:pt x="8" y="1867"/>
                </a:lnTo>
                <a:lnTo>
                  <a:pt x="10" y="1866"/>
                </a:lnTo>
                <a:lnTo>
                  <a:pt x="10" y="1863"/>
                </a:lnTo>
                <a:lnTo>
                  <a:pt x="12" y="1861"/>
                </a:lnTo>
                <a:lnTo>
                  <a:pt x="16" y="1858"/>
                </a:lnTo>
                <a:lnTo>
                  <a:pt x="18" y="1856"/>
                </a:lnTo>
                <a:lnTo>
                  <a:pt x="20" y="1854"/>
                </a:lnTo>
                <a:lnTo>
                  <a:pt x="22" y="1852"/>
                </a:lnTo>
                <a:lnTo>
                  <a:pt x="26" y="1849"/>
                </a:lnTo>
                <a:lnTo>
                  <a:pt x="28" y="1844"/>
                </a:lnTo>
                <a:lnTo>
                  <a:pt x="32" y="1843"/>
                </a:lnTo>
                <a:lnTo>
                  <a:pt x="34" y="1841"/>
                </a:lnTo>
                <a:lnTo>
                  <a:pt x="38" y="1838"/>
                </a:lnTo>
                <a:lnTo>
                  <a:pt x="42" y="1833"/>
                </a:lnTo>
                <a:lnTo>
                  <a:pt x="46" y="1831"/>
                </a:lnTo>
                <a:lnTo>
                  <a:pt x="51" y="1827"/>
                </a:lnTo>
                <a:lnTo>
                  <a:pt x="54" y="1824"/>
                </a:lnTo>
                <a:lnTo>
                  <a:pt x="58" y="1819"/>
                </a:lnTo>
                <a:lnTo>
                  <a:pt x="62" y="1818"/>
                </a:lnTo>
                <a:lnTo>
                  <a:pt x="66" y="1813"/>
                </a:lnTo>
                <a:lnTo>
                  <a:pt x="73" y="1811"/>
                </a:lnTo>
                <a:lnTo>
                  <a:pt x="76" y="1806"/>
                </a:lnTo>
                <a:lnTo>
                  <a:pt x="83" y="1804"/>
                </a:lnTo>
                <a:lnTo>
                  <a:pt x="83" y="1799"/>
                </a:lnTo>
                <a:lnTo>
                  <a:pt x="84" y="1794"/>
                </a:lnTo>
                <a:lnTo>
                  <a:pt x="84" y="1791"/>
                </a:lnTo>
                <a:lnTo>
                  <a:pt x="86" y="1786"/>
                </a:lnTo>
                <a:lnTo>
                  <a:pt x="88" y="1783"/>
                </a:lnTo>
                <a:lnTo>
                  <a:pt x="88" y="1779"/>
                </a:lnTo>
                <a:lnTo>
                  <a:pt x="91" y="1774"/>
                </a:lnTo>
                <a:lnTo>
                  <a:pt x="93" y="1769"/>
                </a:lnTo>
                <a:lnTo>
                  <a:pt x="93" y="1766"/>
                </a:lnTo>
                <a:lnTo>
                  <a:pt x="95" y="1763"/>
                </a:lnTo>
                <a:lnTo>
                  <a:pt x="96" y="1758"/>
                </a:lnTo>
                <a:lnTo>
                  <a:pt x="96" y="1754"/>
                </a:lnTo>
                <a:lnTo>
                  <a:pt x="98" y="1752"/>
                </a:lnTo>
                <a:lnTo>
                  <a:pt x="101" y="1747"/>
                </a:lnTo>
                <a:lnTo>
                  <a:pt x="101" y="1746"/>
                </a:lnTo>
                <a:lnTo>
                  <a:pt x="103" y="1741"/>
                </a:lnTo>
                <a:lnTo>
                  <a:pt x="105" y="1738"/>
                </a:lnTo>
                <a:lnTo>
                  <a:pt x="105" y="1733"/>
                </a:lnTo>
                <a:lnTo>
                  <a:pt x="106" y="1732"/>
                </a:lnTo>
                <a:lnTo>
                  <a:pt x="108" y="1727"/>
                </a:lnTo>
                <a:lnTo>
                  <a:pt x="108" y="1724"/>
                </a:lnTo>
                <a:lnTo>
                  <a:pt x="111" y="1722"/>
                </a:lnTo>
                <a:lnTo>
                  <a:pt x="113" y="1721"/>
                </a:lnTo>
                <a:lnTo>
                  <a:pt x="115" y="1716"/>
                </a:lnTo>
                <a:lnTo>
                  <a:pt x="115" y="1713"/>
                </a:lnTo>
                <a:lnTo>
                  <a:pt x="116" y="1711"/>
                </a:lnTo>
                <a:lnTo>
                  <a:pt x="118" y="1709"/>
                </a:lnTo>
                <a:lnTo>
                  <a:pt x="121" y="1707"/>
                </a:lnTo>
                <a:lnTo>
                  <a:pt x="121" y="1704"/>
                </a:lnTo>
                <a:lnTo>
                  <a:pt x="123" y="1702"/>
                </a:lnTo>
                <a:lnTo>
                  <a:pt x="125" y="1702"/>
                </a:lnTo>
                <a:lnTo>
                  <a:pt x="127" y="1699"/>
                </a:lnTo>
                <a:lnTo>
                  <a:pt x="123" y="1688"/>
                </a:lnTo>
                <a:lnTo>
                  <a:pt x="121" y="1674"/>
                </a:lnTo>
                <a:lnTo>
                  <a:pt x="116" y="1661"/>
                </a:lnTo>
                <a:lnTo>
                  <a:pt x="115" y="1648"/>
                </a:lnTo>
                <a:lnTo>
                  <a:pt x="113" y="1632"/>
                </a:lnTo>
                <a:lnTo>
                  <a:pt x="113" y="1616"/>
                </a:lnTo>
                <a:lnTo>
                  <a:pt x="111" y="1599"/>
                </a:lnTo>
                <a:lnTo>
                  <a:pt x="111" y="1584"/>
                </a:lnTo>
                <a:lnTo>
                  <a:pt x="111" y="1568"/>
                </a:lnTo>
                <a:lnTo>
                  <a:pt x="111" y="1551"/>
                </a:lnTo>
                <a:lnTo>
                  <a:pt x="111" y="1532"/>
                </a:lnTo>
                <a:lnTo>
                  <a:pt x="111" y="1514"/>
                </a:lnTo>
                <a:lnTo>
                  <a:pt x="111" y="1496"/>
                </a:lnTo>
                <a:lnTo>
                  <a:pt x="113" y="1478"/>
                </a:lnTo>
                <a:lnTo>
                  <a:pt x="113" y="1457"/>
                </a:lnTo>
                <a:lnTo>
                  <a:pt x="115" y="1439"/>
                </a:lnTo>
                <a:lnTo>
                  <a:pt x="115" y="1421"/>
                </a:lnTo>
                <a:lnTo>
                  <a:pt x="116" y="1403"/>
                </a:lnTo>
                <a:lnTo>
                  <a:pt x="118" y="1382"/>
                </a:lnTo>
                <a:lnTo>
                  <a:pt x="118" y="1364"/>
                </a:lnTo>
                <a:lnTo>
                  <a:pt x="121" y="1346"/>
                </a:lnTo>
                <a:lnTo>
                  <a:pt x="121" y="1328"/>
                </a:lnTo>
                <a:lnTo>
                  <a:pt x="121" y="1309"/>
                </a:lnTo>
                <a:lnTo>
                  <a:pt x="123" y="1294"/>
                </a:lnTo>
                <a:lnTo>
                  <a:pt x="123" y="1276"/>
                </a:lnTo>
                <a:lnTo>
                  <a:pt x="123" y="1259"/>
                </a:lnTo>
                <a:lnTo>
                  <a:pt x="123" y="1244"/>
                </a:lnTo>
                <a:lnTo>
                  <a:pt x="123" y="1228"/>
                </a:lnTo>
                <a:lnTo>
                  <a:pt x="123" y="1212"/>
                </a:lnTo>
                <a:lnTo>
                  <a:pt x="121" y="1199"/>
                </a:lnTo>
                <a:lnTo>
                  <a:pt x="121" y="1186"/>
                </a:lnTo>
                <a:lnTo>
                  <a:pt x="118" y="1172"/>
                </a:lnTo>
                <a:lnTo>
                  <a:pt x="116" y="1163"/>
                </a:lnTo>
                <a:lnTo>
                  <a:pt x="115" y="1151"/>
                </a:lnTo>
                <a:lnTo>
                  <a:pt x="115" y="1139"/>
                </a:lnTo>
                <a:lnTo>
                  <a:pt x="113" y="1128"/>
                </a:lnTo>
                <a:lnTo>
                  <a:pt x="111" y="1114"/>
                </a:lnTo>
                <a:lnTo>
                  <a:pt x="111" y="1103"/>
                </a:lnTo>
                <a:lnTo>
                  <a:pt x="108" y="1092"/>
                </a:lnTo>
                <a:lnTo>
                  <a:pt x="108" y="1078"/>
                </a:lnTo>
                <a:lnTo>
                  <a:pt x="108" y="1067"/>
                </a:lnTo>
                <a:lnTo>
                  <a:pt x="106" y="1053"/>
                </a:lnTo>
                <a:lnTo>
                  <a:pt x="106" y="1041"/>
                </a:lnTo>
                <a:lnTo>
                  <a:pt x="106" y="1027"/>
                </a:lnTo>
                <a:lnTo>
                  <a:pt x="106" y="1013"/>
                </a:lnTo>
                <a:lnTo>
                  <a:pt x="106" y="999"/>
                </a:lnTo>
                <a:lnTo>
                  <a:pt x="106" y="986"/>
                </a:lnTo>
                <a:lnTo>
                  <a:pt x="106" y="972"/>
                </a:lnTo>
                <a:lnTo>
                  <a:pt x="105" y="958"/>
                </a:lnTo>
                <a:lnTo>
                  <a:pt x="105" y="944"/>
                </a:lnTo>
                <a:lnTo>
                  <a:pt x="105" y="932"/>
                </a:lnTo>
                <a:lnTo>
                  <a:pt x="106" y="916"/>
                </a:lnTo>
                <a:lnTo>
                  <a:pt x="106" y="902"/>
                </a:lnTo>
                <a:lnTo>
                  <a:pt x="106" y="888"/>
                </a:lnTo>
                <a:lnTo>
                  <a:pt x="106" y="874"/>
                </a:lnTo>
                <a:lnTo>
                  <a:pt x="106" y="859"/>
                </a:lnTo>
                <a:lnTo>
                  <a:pt x="106" y="846"/>
                </a:lnTo>
                <a:lnTo>
                  <a:pt x="106" y="832"/>
                </a:lnTo>
                <a:lnTo>
                  <a:pt x="106" y="818"/>
                </a:lnTo>
                <a:lnTo>
                  <a:pt x="108" y="804"/>
                </a:lnTo>
                <a:lnTo>
                  <a:pt x="108" y="788"/>
                </a:lnTo>
                <a:lnTo>
                  <a:pt x="108" y="774"/>
                </a:lnTo>
                <a:lnTo>
                  <a:pt x="108" y="762"/>
                </a:lnTo>
                <a:lnTo>
                  <a:pt x="108" y="748"/>
                </a:lnTo>
                <a:lnTo>
                  <a:pt x="108" y="734"/>
                </a:lnTo>
                <a:lnTo>
                  <a:pt x="111" y="721"/>
                </a:lnTo>
                <a:lnTo>
                  <a:pt x="111" y="709"/>
                </a:lnTo>
                <a:lnTo>
                  <a:pt x="111" y="696"/>
                </a:lnTo>
                <a:lnTo>
                  <a:pt x="111" y="682"/>
                </a:lnTo>
                <a:lnTo>
                  <a:pt x="111" y="668"/>
                </a:lnTo>
                <a:lnTo>
                  <a:pt x="111" y="654"/>
                </a:lnTo>
                <a:lnTo>
                  <a:pt x="113" y="643"/>
                </a:lnTo>
                <a:lnTo>
                  <a:pt x="113" y="629"/>
                </a:lnTo>
                <a:lnTo>
                  <a:pt x="113" y="618"/>
                </a:lnTo>
                <a:lnTo>
                  <a:pt x="113" y="604"/>
                </a:lnTo>
                <a:lnTo>
                  <a:pt x="115" y="593"/>
                </a:lnTo>
                <a:lnTo>
                  <a:pt x="115" y="582"/>
                </a:lnTo>
                <a:lnTo>
                  <a:pt x="115" y="571"/>
                </a:lnTo>
                <a:lnTo>
                  <a:pt x="115" y="559"/>
                </a:lnTo>
                <a:lnTo>
                  <a:pt x="116" y="551"/>
                </a:lnTo>
                <a:lnTo>
                  <a:pt x="116" y="539"/>
                </a:lnTo>
                <a:lnTo>
                  <a:pt x="116" y="531"/>
                </a:lnTo>
                <a:lnTo>
                  <a:pt x="118" y="521"/>
                </a:lnTo>
                <a:lnTo>
                  <a:pt x="118" y="512"/>
                </a:lnTo>
                <a:lnTo>
                  <a:pt x="118" y="506"/>
                </a:lnTo>
                <a:lnTo>
                  <a:pt x="121" y="496"/>
                </a:lnTo>
                <a:lnTo>
                  <a:pt x="121" y="489"/>
                </a:lnTo>
                <a:lnTo>
                  <a:pt x="123" y="482"/>
                </a:lnTo>
                <a:lnTo>
                  <a:pt x="123" y="478"/>
                </a:lnTo>
                <a:lnTo>
                  <a:pt x="123" y="473"/>
                </a:lnTo>
                <a:lnTo>
                  <a:pt x="125" y="469"/>
                </a:lnTo>
                <a:lnTo>
                  <a:pt x="125" y="464"/>
                </a:lnTo>
                <a:lnTo>
                  <a:pt x="127" y="459"/>
                </a:lnTo>
                <a:lnTo>
                  <a:pt x="127" y="458"/>
                </a:lnTo>
                <a:lnTo>
                  <a:pt x="128" y="458"/>
                </a:lnTo>
                <a:lnTo>
                  <a:pt x="128" y="456"/>
                </a:lnTo>
                <a:lnTo>
                  <a:pt x="131" y="453"/>
                </a:lnTo>
                <a:lnTo>
                  <a:pt x="131" y="448"/>
                </a:lnTo>
                <a:lnTo>
                  <a:pt x="133" y="444"/>
                </a:lnTo>
                <a:lnTo>
                  <a:pt x="133" y="439"/>
                </a:lnTo>
                <a:lnTo>
                  <a:pt x="133" y="433"/>
                </a:lnTo>
                <a:lnTo>
                  <a:pt x="133" y="426"/>
                </a:lnTo>
                <a:lnTo>
                  <a:pt x="131" y="419"/>
                </a:lnTo>
                <a:lnTo>
                  <a:pt x="131" y="409"/>
                </a:lnTo>
                <a:lnTo>
                  <a:pt x="128" y="401"/>
                </a:lnTo>
                <a:lnTo>
                  <a:pt x="128" y="392"/>
                </a:lnTo>
                <a:lnTo>
                  <a:pt x="127" y="383"/>
                </a:lnTo>
                <a:lnTo>
                  <a:pt x="125" y="372"/>
                </a:lnTo>
                <a:lnTo>
                  <a:pt x="125" y="361"/>
                </a:lnTo>
                <a:lnTo>
                  <a:pt x="123" y="351"/>
                </a:lnTo>
                <a:lnTo>
                  <a:pt x="121" y="339"/>
                </a:lnTo>
                <a:lnTo>
                  <a:pt x="121" y="328"/>
                </a:lnTo>
                <a:lnTo>
                  <a:pt x="118" y="317"/>
                </a:lnTo>
                <a:lnTo>
                  <a:pt x="116" y="303"/>
                </a:lnTo>
                <a:lnTo>
                  <a:pt x="116" y="292"/>
                </a:lnTo>
                <a:lnTo>
                  <a:pt x="116" y="281"/>
                </a:lnTo>
                <a:lnTo>
                  <a:pt x="115" y="269"/>
                </a:lnTo>
                <a:lnTo>
                  <a:pt x="115" y="258"/>
                </a:lnTo>
                <a:lnTo>
                  <a:pt x="115" y="247"/>
                </a:lnTo>
                <a:lnTo>
                  <a:pt x="116" y="236"/>
                </a:lnTo>
                <a:lnTo>
                  <a:pt x="116" y="224"/>
                </a:lnTo>
                <a:lnTo>
                  <a:pt x="118" y="213"/>
                </a:lnTo>
                <a:lnTo>
                  <a:pt x="121" y="203"/>
                </a:lnTo>
                <a:lnTo>
                  <a:pt x="123" y="192"/>
                </a:lnTo>
                <a:lnTo>
                  <a:pt x="125" y="183"/>
                </a:lnTo>
                <a:lnTo>
                  <a:pt x="128" y="174"/>
                </a:lnTo>
                <a:lnTo>
                  <a:pt x="133" y="166"/>
                </a:lnTo>
                <a:lnTo>
                  <a:pt x="137" y="158"/>
                </a:lnTo>
                <a:lnTo>
                  <a:pt x="145" y="154"/>
                </a:lnTo>
                <a:lnTo>
                  <a:pt x="151" y="152"/>
                </a:lnTo>
                <a:lnTo>
                  <a:pt x="160" y="147"/>
                </a:lnTo>
                <a:lnTo>
                  <a:pt x="165" y="144"/>
                </a:lnTo>
                <a:lnTo>
                  <a:pt x="173" y="142"/>
                </a:lnTo>
                <a:lnTo>
                  <a:pt x="180" y="138"/>
                </a:lnTo>
                <a:lnTo>
                  <a:pt x="187" y="136"/>
                </a:lnTo>
                <a:lnTo>
                  <a:pt x="193" y="133"/>
                </a:lnTo>
                <a:lnTo>
                  <a:pt x="200" y="131"/>
                </a:lnTo>
                <a:lnTo>
                  <a:pt x="207" y="129"/>
                </a:lnTo>
                <a:lnTo>
                  <a:pt x="214" y="127"/>
                </a:lnTo>
                <a:lnTo>
                  <a:pt x="220" y="127"/>
                </a:lnTo>
                <a:lnTo>
                  <a:pt x="225" y="124"/>
                </a:lnTo>
                <a:lnTo>
                  <a:pt x="232" y="122"/>
                </a:lnTo>
                <a:lnTo>
                  <a:pt x="237" y="119"/>
                </a:lnTo>
                <a:lnTo>
                  <a:pt x="244" y="119"/>
                </a:lnTo>
                <a:lnTo>
                  <a:pt x="250" y="118"/>
                </a:lnTo>
                <a:lnTo>
                  <a:pt x="256" y="118"/>
                </a:lnTo>
                <a:lnTo>
                  <a:pt x="262" y="116"/>
                </a:lnTo>
                <a:lnTo>
                  <a:pt x="266" y="116"/>
                </a:lnTo>
                <a:lnTo>
                  <a:pt x="272" y="113"/>
                </a:lnTo>
                <a:lnTo>
                  <a:pt x="276" y="113"/>
                </a:lnTo>
                <a:lnTo>
                  <a:pt x="282" y="111"/>
                </a:lnTo>
                <a:lnTo>
                  <a:pt x="286" y="111"/>
                </a:lnTo>
                <a:lnTo>
                  <a:pt x="292" y="111"/>
                </a:lnTo>
                <a:lnTo>
                  <a:pt x="296" y="108"/>
                </a:lnTo>
                <a:lnTo>
                  <a:pt x="301" y="108"/>
                </a:lnTo>
                <a:lnTo>
                  <a:pt x="304" y="106"/>
                </a:lnTo>
                <a:lnTo>
                  <a:pt x="308" y="106"/>
                </a:lnTo>
                <a:lnTo>
                  <a:pt x="312" y="106"/>
                </a:lnTo>
                <a:lnTo>
                  <a:pt x="316" y="104"/>
                </a:lnTo>
                <a:lnTo>
                  <a:pt x="318" y="104"/>
                </a:lnTo>
                <a:lnTo>
                  <a:pt x="321" y="104"/>
                </a:lnTo>
                <a:lnTo>
                  <a:pt x="322" y="104"/>
                </a:lnTo>
                <a:lnTo>
                  <a:pt x="326" y="104"/>
                </a:lnTo>
                <a:lnTo>
                  <a:pt x="328" y="102"/>
                </a:lnTo>
                <a:lnTo>
                  <a:pt x="331" y="102"/>
                </a:lnTo>
                <a:lnTo>
                  <a:pt x="333" y="102"/>
                </a:lnTo>
                <a:lnTo>
                  <a:pt x="334" y="99"/>
                </a:lnTo>
                <a:lnTo>
                  <a:pt x="336" y="99"/>
                </a:lnTo>
                <a:lnTo>
                  <a:pt x="338" y="97"/>
                </a:lnTo>
                <a:lnTo>
                  <a:pt x="341" y="97"/>
                </a:lnTo>
                <a:lnTo>
                  <a:pt x="343" y="94"/>
                </a:lnTo>
                <a:lnTo>
                  <a:pt x="344" y="93"/>
                </a:lnTo>
                <a:lnTo>
                  <a:pt x="346" y="93"/>
                </a:lnTo>
                <a:lnTo>
                  <a:pt x="348" y="91"/>
                </a:lnTo>
                <a:lnTo>
                  <a:pt x="351" y="88"/>
                </a:lnTo>
                <a:lnTo>
                  <a:pt x="353" y="88"/>
                </a:lnTo>
                <a:lnTo>
                  <a:pt x="354" y="86"/>
                </a:lnTo>
                <a:lnTo>
                  <a:pt x="358" y="83"/>
                </a:lnTo>
                <a:lnTo>
                  <a:pt x="361" y="82"/>
                </a:lnTo>
                <a:lnTo>
                  <a:pt x="363" y="82"/>
                </a:lnTo>
                <a:lnTo>
                  <a:pt x="365" y="79"/>
                </a:lnTo>
                <a:lnTo>
                  <a:pt x="368" y="77"/>
                </a:lnTo>
                <a:lnTo>
                  <a:pt x="371" y="77"/>
                </a:lnTo>
                <a:lnTo>
                  <a:pt x="375" y="74"/>
                </a:lnTo>
                <a:lnTo>
                  <a:pt x="376" y="74"/>
                </a:lnTo>
                <a:lnTo>
                  <a:pt x="381" y="72"/>
                </a:lnTo>
                <a:lnTo>
                  <a:pt x="383" y="72"/>
                </a:lnTo>
                <a:lnTo>
                  <a:pt x="387" y="69"/>
                </a:lnTo>
                <a:lnTo>
                  <a:pt x="391" y="69"/>
                </a:lnTo>
                <a:lnTo>
                  <a:pt x="393" y="69"/>
                </a:lnTo>
                <a:lnTo>
                  <a:pt x="397" y="69"/>
                </a:lnTo>
                <a:lnTo>
                  <a:pt x="401" y="69"/>
                </a:lnTo>
                <a:lnTo>
                  <a:pt x="405" y="68"/>
                </a:lnTo>
                <a:lnTo>
                  <a:pt x="408" y="69"/>
                </a:lnTo>
                <a:lnTo>
                  <a:pt x="413" y="69"/>
                </a:lnTo>
                <a:lnTo>
                  <a:pt x="417" y="69"/>
                </a:lnTo>
                <a:lnTo>
                  <a:pt x="420" y="69"/>
                </a:lnTo>
                <a:lnTo>
                  <a:pt x="423" y="72"/>
                </a:lnTo>
                <a:lnTo>
                  <a:pt x="425" y="72"/>
                </a:lnTo>
                <a:lnTo>
                  <a:pt x="430" y="74"/>
                </a:lnTo>
                <a:lnTo>
                  <a:pt x="431" y="74"/>
                </a:lnTo>
                <a:lnTo>
                  <a:pt x="433" y="77"/>
                </a:lnTo>
                <a:lnTo>
                  <a:pt x="437" y="77"/>
                </a:lnTo>
                <a:lnTo>
                  <a:pt x="440" y="79"/>
                </a:lnTo>
                <a:lnTo>
                  <a:pt x="441" y="82"/>
                </a:lnTo>
                <a:lnTo>
                  <a:pt x="445" y="82"/>
                </a:lnTo>
                <a:lnTo>
                  <a:pt x="447" y="83"/>
                </a:lnTo>
                <a:lnTo>
                  <a:pt x="452" y="86"/>
                </a:lnTo>
                <a:lnTo>
                  <a:pt x="455" y="86"/>
                </a:lnTo>
                <a:lnTo>
                  <a:pt x="457" y="88"/>
                </a:lnTo>
                <a:lnTo>
                  <a:pt x="462" y="91"/>
                </a:lnTo>
                <a:lnTo>
                  <a:pt x="465" y="91"/>
                </a:lnTo>
                <a:lnTo>
                  <a:pt x="470" y="93"/>
                </a:lnTo>
                <a:lnTo>
                  <a:pt x="474" y="93"/>
                </a:lnTo>
                <a:lnTo>
                  <a:pt x="480" y="94"/>
                </a:lnTo>
                <a:lnTo>
                  <a:pt x="484" y="94"/>
                </a:lnTo>
                <a:lnTo>
                  <a:pt x="490" y="97"/>
                </a:lnTo>
                <a:lnTo>
                  <a:pt x="495" y="97"/>
                </a:lnTo>
                <a:lnTo>
                  <a:pt x="502" y="97"/>
                </a:lnTo>
                <a:lnTo>
                  <a:pt x="507" y="97"/>
                </a:lnTo>
                <a:lnTo>
                  <a:pt x="514" y="97"/>
                </a:lnTo>
                <a:lnTo>
                  <a:pt x="522" y="97"/>
                </a:lnTo>
                <a:lnTo>
                  <a:pt x="530" y="97"/>
                </a:lnTo>
                <a:lnTo>
                  <a:pt x="538" y="97"/>
                </a:lnTo>
                <a:lnTo>
                  <a:pt x="552" y="94"/>
                </a:lnTo>
                <a:lnTo>
                  <a:pt x="566" y="91"/>
                </a:lnTo>
                <a:lnTo>
                  <a:pt x="581" y="88"/>
                </a:lnTo>
                <a:lnTo>
                  <a:pt x="596" y="83"/>
                </a:lnTo>
                <a:lnTo>
                  <a:pt x="611" y="82"/>
                </a:lnTo>
                <a:lnTo>
                  <a:pt x="626" y="77"/>
                </a:lnTo>
                <a:lnTo>
                  <a:pt x="641" y="72"/>
                </a:lnTo>
                <a:lnTo>
                  <a:pt x="657" y="69"/>
                </a:lnTo>
                <a:lnTo>
                  <a:pt x="673" y="66"/>
                </a:lnTo>
                <a:lnTo>
                  <a:pt x="690" y="61"/>
                </a:lnTo>
                <a:lnTo>
                  <a:pt x="705" y="58"/>
                </a:lnTo>
                <a:lnTo>
                  <a:pt x="722" y="54"/>
                </a:lnTo>
                <a:lnTo>
                  <a:pt x="737" y="49"/>
                </a:lnTo>
                <a:lnTo>
                  <a:pt x="754" y="47"/>
                </a:lnTo>
                <a:lnTo>
                  <a:pt x="770" y="43"/>
                </a:lnTo>
                <a:lnTo>
                  <a:pt x="786" y="41"/>
                </a:lnTo>
                <a:lnTo>
                  <a:pt x="804" y="36"/>
                </a:lnTo>
                <a:lnTo>
                  <a:pt x="820" y="33"/>
                </a:lnTo>
                <a:lnTo>
                  <a:pt x="836" y="32"/>
                </a:lnTo>
                <a:lnTo>
                  <a:pt x="853" y="29"/>
                </a:lnTo>
                <a:lnTo>
                  <a:pt x="869" y="27"/>
                </a:lnTo>
                <a:lnTo>
                  <a:pt x="885" y="24"/>
                </a:lnTo>
                <a:lnTo>
                  <a:pt x="901" y="24"/>
                </a:lnTo>
                <a:lnTo>
                  <a:pt x="917" y="24"/>
                </a:lnTo>
                <a:lnTo>
                  <a:pt x="933" y="24"/>
                </a:lnTo>
                <a:lnTo>
                  <a:pt x="950" y="24"/>
                </a:lnTo>
                <a:lnTo>
                  <a:pt x="965" y="24"/>
                </a:lnTo>
                <a:lnTo>
                  <a:pt x="980" y="27"/>
                </a:lnTo>
                <a:lnTo>
                  <a:pt x="995" y="29"/>
                </a:lnTo>
                <a:lnTo>
                  <a:pt x="1010" y="32"/>
                </a:lnTo>
                <a:lnTo>
                  <a:pt x="1026" y="33"/>
                </a:lnTo>
                <a:lnTo>
                  <a:pt x="1040" y="38"/>
                </a:lnTo>
                <a:lnTo>
                  <a:pt x="1056" y="49"/>
                </a:lnTo>
              </a:path>
            </a:pathLst>
          </a:custGeom>
          <a:solidFill>
            <a:srgbClr val="FAD9AB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FF9933"/>
                  </a:outerShdw>
                </a:effectLst>
              </a14:hiddenEffects>
            </a:ext>
          </a:extLst>
        </xdr:spPr>
      </xdr:sp>
      <xdr:sp macro="" textlink="">
        <xdr:nvSpPr>
          <xdr:cNvPr id="21" name="Freeform 25">
            <a:extLst>
              <a:ext uri="{FF2B5EF4-FFF2-40B4-BE49-F238E27FC236}">
                <a16:creationId xmlns:a16="http://schemas.microsoft.com/office/drawing/2014/main" id="{02444835-136D-40A2-8D0B-0F5095CE9A2A}"/>
              </a:ext>
            </a:extLst>
          </xdr:cNvPr>
          <xdr:cNvSpPr>
            <a:spLocks/>
          </xdr:cNvSpPr>
        </xdr:nvSpPr>
        <xdr:spPr bwMode="auto">
          <a:xfrm>
            <a:off x="1516" y="2529"/>
            <a:ext cx="110" cy="125"/>
          </a:xfrm>
          <a:custGeom>
            <a:avLst/>
            <a:gdLst>
              <a:gd name="T0" fmla="*/ 0 w 1765"/>
              <a:gd name="T1" fmla="*/ 0 h 1677"/>
              <a:gd name="T2" fmla="*/ 0 w 1765"/>
              <a:gd name="T3" fmla="*/ 0 h 1677"/>
              <a:gd name="T4" fmla="*/ 0 w 1765"/>
              <a:gd name="T5" fmla="*/ 0 h 1677"/>
              <a:gd name="T6" fmla="*/ 0 w 1765"/>
              <a:gd name="T7" fmla="*/ 0 h 1677"/>
              <a:gd name="T8" fmla="*/ 0 w 1765"/>
              <a:gd name="T9" fmla="*/ 0 h 1677"/>
              <a:gd name="T10" fmla="*/ 0 w 1765"/>
              <a:gd name="T11" fmla="*/ 0 h 1677"/>
              <a:gd name="T12" fmla="*/ 0 w 1765"/>
              <a:gd name="T13" fmla="*/ 0 h 1677"/>
              <a:gd name="T14" fmla="*/ 0 w 1765"/>
              <a:gd name="T15" fmla="*/ 0 h 1677"/>
              <a:gd name="T16" fmla="*/ 0 w 1765"/>
              <a:gd name="T17" fmla="*/ 0 h 1677"/>
              <a:gd name="T18" fmla="*/ 0 w 1765"/>
              <a:gd name="T19" fmla="*/ 0 h 1677"/>
              <a:gd name="T20" fmla="*/ 0 w 1765"/>
              <a:gd name="T21" fmla="*/ 0 h 1677"/>
              <a:gd name="T22" fmla="*/ 0 w 1765"/>
              <a:gd name="T23" fmla="*/ 0 h 1677"/>
              <a:gd name="T24" fmla="*/ 0 w 1765"/>
              <a:gd name="T25" fmla="*/ 0 h 1677"/>
              <a:gd name="T26" fmla="*/ 0 w 1765"/>
              <a:gd name="T27" fmla="*/ 0 h 1677"/>
              <a:gd name="T28" fmla="*/ 0 w 1765"/>
              <a:gd name="T29" fmla="*/ 0 h 1677"/>
              <a:gd name="T30" fmla="*/ 0 w 1765"/>
              <a:gd name="T31" fmla="*/ 0 h 1677"/>
              <a:gd name="T32" fmla="*/ 0 w 1765"/>
              <a:gd name="T33" fmla="*/ 0 h 1677"/>
              <a:gd name="T34" fmla="*/ 0 w 1765"/>
              <a:gd name="T35" fmla="*/ 0 h 1677"/>
              <a:gd name="T36" fmla="*/ 0 w 1765"/>
              <a:gd name="T37" fmla="*/ 0 h 1677"/>
              <a:gd name="T38" fmla="*/ 0 w 1765"/>
              <a:gd name="T39" fmla="*/ 0 h 1677"/>
              <a:gd name="T40" fmla="*/ 0 w 1765"/>
              <a:gd name="T41" fmla="*/ 0 h 1677"/>
              <a:gd name="T42" fmla="*/ 0 w 1765"/>
              <a:gd name="T43" fmla="*/ 0 h 1677"/>
              <a:gd name="T44" fmla="*/ 0 w 1765"/>
              <a:gd name="T45" fmla="*/ 0 h 1677"/>
              <a:gd name="T46" fmla="*/ 0 w 1765"/>
              <a:gd name="T47" fmla="*/ 0 h 1677"/>
              <a:gd name="T48" fmla="*/ 0 w 1765"/>
              <a:gd name="T49" fmla="*/ 0 h 1677"/>
              <a:gd name="T50" fmla="*/ 0 w 1765"/>
              <a:gd name="T51" fmla="*/ 0 h 1677"/>
              <a:gd name="T52" fmla="*/ 0 w 1765"/>
              <a:gd name="T53" fmla="*/ 0 h 1677"/>
              <a:gd name="T54" fmla="*/ 0 w 1765"/>
              <a:gd name="T55" fmla="*/ 0 h 1677"/>
              <a:gd name="T56" fmla="*/ 0 w 1765"/>
              <a:gd name="T57" fmla="*/ 0 h 1677"/>
              <a:gd name="T58" fmla="*/ 0 w 1765"/>
              <a:gd name="T59" fmla="*/ 0 h 1677"/>
              <a:gd name="T60" fmla="*/ 0 w 1765"/>
              <a:gd name="T61" fmla="*/ 0 h 1677"/>
              <a:gd name="T62" fmla="*/ 0 w 1765"/>
              <a:gd name="T63" fmla="*/ 0 h 1677"/>
              <a:gd name="T64" fmla="*/ 0 w 1765"/>
              <a:gd name="T65" fmla="*/ 0 h 1677"/>
              <a:gd name="T66" fmla="*/ 0 w 1765"/>
              <a:gd name="T67" fmla="*/ 0 h 1677"/>
              <a:gd name="T68" fmla="*/ 0 w 1765"/>
              <a:gd name="T69" fmla="*/ 0 h 1677"/>
              <a:gd name="T70" fmla="*/ 0 w 1765"/>
              <a:gd name="T71" fmla="*/ 0 h 1677"/>
              <a:gd name="T72" fmla="*/ 0 w 1765"/>
              <a:gd name="T73" fmla="*/ 0 h 1677"/>
              <a:gd name="T74" fmla="*/ 0 w 1765"/>
              <a:gd name="T75" fmla="*/ 0 h 1677"/>
              <a:gd name="T76" fmla="*/ 0 w 1765"/>
              <a:gd name="T77" fmla="*/ 0 h 1677"/>
              <a:gd name="T78" fmla="*/ 0 w 1765"/>
              <a:gd name="T79" fmla="*/ 0 h 1677"/>
              <a:gd name="T80" fmla="*/ 0 w 1765"/>
              <a:gd name="T81" fmla="*/ 0 h 1677"/>
              <a:gd name="T82" fmla="*/ 0 w 1765"/>
              <a:gd name="T83" fmla="*/ 0 h 1677"/>
              <a:gd name="T84" fmla="*/ 0 w 1765"/>
              <a:gd name="T85" fmla="*/ 0 h 1677"/>
              <a:gd name="T86" fmla="*/ 0 w 1765"/>
              <a:gd name="T87" fmla="*/ 0 h 1677"/>
              <a:gd name="T88" fmla="*/ 0 w 1765"/>
              <a:gd name="T89" fmla="*/ 0 h 1677"/>
              <a:gd name="T90" fmla="*/ 0 w 1765"/>
              <a:gd name="T91" fmla="*/ 0 h 1677"/>
              <a:gd name="T92" fmla="*/ 0 w 1765"/>
              <a:gd name="T93" fmla="*/ 0 h 1677"/>
              <a:gd name="T94" fmla="*/ 0 w 1765"/>
              <a:gd name="T95" fmla="*/ 0 h 1677"/>
              <a:gd name="T96" fmla="*/ 0 w 1765"/>
              <a:gd name="T97" fmla="*/ 0 h 1677"/>
              <a:gd name="T98" fmla="*/ 0 w 1765"/>
              <a:gd name="T99" fmla="*/ 0 h 1677"/>
              <a:gd name="T100" fmla="*/ 0 w 1765"/>
              <a:gd name="T101" fmla="*/ 0 h 1677"/>
              <a:gd name="T102" fmla="*/ 0 w 1765"/>
              <a:gd name="T103" fmla="*/ 0 h 1677"/>
              <a:gd name="T104" fmla="*/ 0 w 1765"/>
              <a:gd name="T105" fmla="*/ 0 h 1677"/>
              <a:gd name="T106" fmla="*/ 0 w 1765"/>
              <a:gd name="T107" fmla="*/ 0 h 1677"/>
              <a:gd name="T108" fmla="*/ 0 w 1765"/>
              <a:gd name="T109" fmla="*/ 0 h 1677"/>
              <a:gd name="T110" fmla="*/ 0 w 1765"/>
              <a:gd name="T111" fmla="*/ 0 h 1677"/>
              <a:gd name="T112" fmla="*/ 0 w 1765"/>
              <a:gd name="T113" fmla="*/ 0 h 1677"/>
              <a:gd name="T114" fmla="*/ 0 w 1765"/>
              <a:gd name="T115" fmla="*/ 0 h 1677"/>
              <a:gd name="T116" fmla="*/ 0 w 1765"/>
              <a:gd name="T117" fmla="*/ 0 h 1677"/>
              <a:gd name="T118" fmla="*/ 0 w 1765"/>
              <a:gd name="T119" fmla="*/ 0 h 1677"/>
              <a:gd name="T120" fmla="*/ 0 w 1765"/>
              <a:gd name="T121" fmla="*/ 0 h 167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1765" h="1677">
                <a:moveTo>
                  <a:pt x="1668" y="1676"/>
                </a:moveTo>
                <a:lnTo>
                  <a:pt x="1670" y="1676"/>
                </a:lnTo>
                <a:lnTo>
                  <a:pt x="1675" y="1674"/>
                </a:lnTo>
                <a:lnTo>
                  <a:pt x="1677" y="1674"/>
                </a:lnTo>
                <a:lnTo>
                  <a:pt x="1680" y="1672"/>
                </a:lnTo>
                <a:lnTo>
                  <a:pt x="1682" y="1669"/>
                </a:lnTo>
                <a:lnTo>
                  <a:pt x="1685" y="1669"/>
                </a:lnTo>
                <a:lnTo>
                  <a:pt x="1689" y="1667"/>
                </a:lnTo>
                <a:lnTo>
                  <a:pt x="1690" y="1664"/>
                </a:lnTo>
                <a:lnTo>
                  <a:pt x="1695" y="1664"/>
                </a:lnTo>
                <a:lnTo>
                  <a:pt x="1697" y="1663"/>
                </a:lnTo>
                <a:lnTo>
                  <a:pt x="1699" y="1660"/>
                </a:lnTo>
                <a:lnTo>
                  <a:pt x="1702" y="1658"/>
                </a:lnTo>
                <a:lnTo>
                  <a:pt x="1705" y="1658"/>
                </a:lnTo>
                <a:lnTo>
                  <a:pt x="1707" y="1655"/>
                </a:lnTo>
                <a:lnTo>
                  <a:pt x="1709" y="1653"/>
                </a:lnTo>
                <a:lnTo>
                  <a:pt x="1711" y="1650"/>
                </a:lnTo>
                <a:lnTo>
                  <a:pt x="1715" y="1649"/>
                </a:lnTo>
                <a:lnTo>
                  <a:pt x="1717" y="1649"/>
                </a:lnTo>
                <a:lnTo>
                  <a:pt x="1719" y="1647"/>
                </a:lnTo>
                <a:lnTo>
                  <a:pt x="1719" y="1644"/>
                </a:lnTo>
                <a:lnTo>
                  <a:pt x="1721" y="1642"/>
                </a:lnTo>
                <a:lnTo>
                  <a:pt x="1722" y="1639"/>
                </a:lnTo>
                <a:lnTo>
                  <a:pt x="1725" y="1638"/>
                </a:lnTo>
                <a:lnTo>
                  <a:pt x="1727" y="1635"/>
                </a:lnTo>
                <a:lnTo>
                  <a:pt x="1729" y="1633"/>
                </a:lnTo>
                <a:lnTo>
                  <a:pt x="1729" y="1630"/>
                </a:lnTo>
                <a:lnTo>
                  <a:pt x="1729" y="1628"/>
                </a:lnTo>
                <a:lnTo>
                  <a:pt x="1731" y="1628"/>
                </a:lnTo>
                <a:lnTo>
                  <a:pt x="1731" y="1625"/>
                </a:lnTo>
                <a:lnTo>
                  <a:pt x="1731" y="1624"/>
                </a:lnTo>
                <a:lnTo>
                  <a:pt x="1731" y="1619"/>
                </a:lnTo>
                <a:lnTo>
                  <a:pt x="1731" y="1614"/>
                </a:lnTo>
                <a:lnTo>
                  <a:pt x="1731" y="1613"/>
                </a:lnTo>
                <a:lnTo>
                  <a:pt x="1731" y="1608"/>
                </a:lnTo>
                <a:lnTo>
                  <a:pt x="1729" y="1605"/>
                </a:lnTo>
                <a:lnTo>
                  <a:pt x="1729" y="1602"/>
                </a:lnTo>
                <a:lnTo>
                  <a:pt x="1729" y="1599"/>
                </a:lnTo>
                <a:lnTo>
                  <a:pt x="1727" y="1597"/>
                </a:lnTo>
                <a:lnTo>
                  <a:pt x="1727" y="1594"/>
                </a:lnTo>
                <a:lnTo>
                  <a:pt x="1725" y="1592"/>
                </a:lnTo>
                <a:lnTo>
                  <a:pt x="1725" y="1589"/>
                </a:lnTo>
                <a:lnTo>
                  <a:pt x="1722" y="1588"/>
                </a:lnTo>
                <a:lnTo>
                  <a:pt x="1722" y="1585"/>
                </a:lnTo>
                <a:lnTo>
                  <a:pt x="1721" y="1583"/>
                </a:lnTo>
                <a:lnTo>
                  <a:pt x="1719" y="1583"/>
                </a:lnTo>
                <a:lnTo>
                  <a:pt x="1717" y="1580"/>
                </a:lnTo>
                <a:lnTo>
                  <a:pt x="1717" y="1578"/>
                </a:lnTo>
                <a:lnTo>
                  <a:pt x="1715" y="1578"/>
                </a:lnTo>
                <a:lnTo>
                  <a:pt x="1712" y="1577"/>
                </a:lnTo>
                <a:lnTo>
                  <a:pt x="1711" y="1577"/>
                </a:lnTo>
                <a:lnTo>
                  <a:pt x="1709" y="1577"/>
                </a:lnTo>
                <a:lnTo>
                  <a:pt x="1707" y="1574"/>
                </a:lnTo>
                <a:lnTo>
                  <a:pt x="1705" y="1574"/>
                </a:lnTo>
                <a:lnTo>
                  <a:pt x="1702" y="1574"/>
                </a:lnTo>
                <a:lnTo>
                  <a:pt x="1701" y="1572"/>
                </a:lnTo>
                <a:lnTo>
                  <a:pt x="1699" y="1572"/>
                </a:lnTo>
                <a:lnTo>
                  <a:pt x="1697" y="1572"/>
                </a:lnTo>
                <a:lnTo>
                  <a:pt x="1695" y="1572"/>
                </a:lnTo>
                <a:lnTo>
                  <a:pt x="1692" y="1572"/>
                </a:lnTo>
                <a:lnTo>
                  <a:pt x="1689" y="1572"/>
                </a:lnTo>
                <a:lnTo>
                  <a:pt x="1687" y="1572"/>
                </a:lnTo>
                <a:lnTo>
                  <a:pt x="1685" y="1572"/>
                </a:lnTo>
                <a:lnTo>
                  <a:pt x="1682" y="1572"/>
                </a:lnTo>
                <a:lnTo>
                  <a:pt x="1680" y="1569"/>
                </a:lnTo>
                <a:lnTo>
                  <a:pt x="1679" y="1569"/>
                </a:lnTo>
                <a:lnTo>
                  <a:pt x="1677" y="1569"/>
                </a:lnTo>
                <a:lnTo>
                  <a:pt x="1675" y="1567"/>
                </a:lnTo>
                <a:lnTo>
                  <a:pt x="1672" y="1565"/>
                </a:lnTo>
                <a:lnTo>
                  <a:pt x="1670" y="1563"/>
                </a:lnTo>
                <a:lnTo>
                  <a:pt x="1668" y="1560"/>
                </a:lnTo>
                <a:lnTo>
                  <a:pt x="1667" y="1558"/>
                </a:lnTo>
                <a:lnTo>
                  <a:pt x="1665" y="1555"/>
                </a:lnTo>
                <a:lnTo>
                  <a:pt x="1665" y="1553"/>
                </a:lnTo>
                <a:lnTo>
                  <a:pt x="1662" y="1553"/>
                </a:lnTo>
                <a:lnTo>
                  <a:pt x="1660" y="1552"/>
                </a:lnTo>
                <a:lnTo>
                  <a:pt x="1660" y="1549"/>
                </a:lnTo>
                <a:lnTo>
                  <a:pt x="1658" y="1547"/>
                </a:lnTo>
                <a:lnTo>
                  <a:pt x="1657" y="1544"/>
                </a:lnTo>
                <a:lnTo>
                  <a:pt x="1655" y="1544"/>
                </a:lnTo>
                <a:lnTo>
                  <a:pt x="1655" y="1542"/>
                </a:lnTo>
                <a:lnTo>
                  <a:pt x="1652" y="1540"/>
                </a:lnTo>
                <a:lnTo>
                  <a:pt x="1650" y="1540"/>
                </a:lnTo>
                <a:lnTo>
                  <a:pt x="1650" y="1538"/>
                </a:lnTo>
                <a:lnTo>
                  <a:pt x="1648" y="1538"/>
                </a:lnTo>
                <a:lnTo>
                  <a:pt x="1647" y="1535"/>
                </a:lnTo>
                <a:lnTo>
                  <a:pt x="1645" y="1535"/>
                </a:lnTo>
                <a:lnTo>
                  <a:pt x="1645" y="1479"/>
                </a:lnTo>
                <a:lnTo>
                  <a:pt x="1647" y="1463"/>
                </a:lnTo>
                <a:lnTo>
                  <a:pt x="1648" y="1449"/>
                </a:lnTo>
                <a:lnTo>
                  <a:pt x="1648" y="1435"/>
                </a:lnTo>
                <a:lnTo>
                  <a:pt x="1650" y="1419"/>
                </a:lnTo>
                <a:lnTo>
                  <a:pt x="1650" y="1407"/>
                </a:lnTo>
                <a:lnTo>
                  <a:pt x="1650" y="1393"/>
                </a:lnTo>
                <a:lnTo>
                  <a:pt x="1650" y="1377"/>
                </a:lnTo>
                <a:lnTo>
                  <a:pt x="1648" y="1363"/>
                </a:lnTo>
                <a:lnTo>
                  <a:pt x="1648" y="1347"/>
                </a:lnTo>
                <a:lnTo>
                  <a:pt x="1647" y="1332"/>
                </a:lnTo>
                <a:lnTo>
                  <a:pt x="1647" y="1318"/>
                </a:lnTo>
                <a:lnTo>
                  <a:pt x="1645" y="1302"/>
                </a:lnTo>
                <a:lnTo>
                  <a:pt x="1642" y="1288"/>
                </a:lnTo>
                <a:lnTo>
                  <a:pt x="1640" y="1273"/>
                </a:lnTo>
                <a:lnTo>
                  <a:pt x="1638" y="1257"/>
                </a:lnTo>
                <a:lnTo>
                  <a:pt x="1636" y="1243"/>
                </a:lnTo>
                <a:lnTo>
                  <a:pt x="1635" y="1226"/>
                </a:lnTo>
                <a:lnTo>
                  <a:pt x="1632" y="1211"/>
                </a:lnTo>
                <a:lnTo>
                  <a:pt x="1630" y="1198"/>
                </a:lnTo>
                <a:lnTo>
                  <a:pt x="1628" y="1181"/>
                </a:lnTo>
                <a:lnTo>
                  <a:pt x="1628" y="1165"/>
                </a:lnTo>
                <a:lnTo>
                  <a:pt x="1626" y="1150"/>
                </a:lnTo>
                <a:lnTo>
                  <a:pt x="1625" y="1136"/>
                </a:lnTo>
                <a:lnTo>
                  <a:pt x="1625" y="1120"/>
                </a:lnTo>
                <a:lnTo>
                  <a:pt x="1622" y="1104"/>
                </a:lnTo>
                <a:lnTo>
                  <a:pt x="1622" y="1091"/>
                </a:lnTo>
                <a:lnTo>
                  <a:pt x="1622" y="1075"/>
                </a:lnTo>
                <a:lnTo>
                  <a:pt x="1625" y="1059"/>
                </a:lnTo>
                <a:lnTo>
                  <a:pt x="1625" y="1045"/>
                </a:lnTo>
                <a:lnTo>
                  <a:pt x="1626" y="1030"/>
                </a:lnTo>
                <a:lnTo>
                  <a:pt x="1626" y="1014"/>
                </a:lnTo>
                <a:lnTo>
                  <a:pt x="1630" y="1000"/>
                </a:lnTo>
                <a:lnTo>
                  <a:pt x="1630" y="989"/>
                </a:lnTo>
                <a:lnTo>
                  <a:pt x="1632" y="978"/>
                </a:lnTo>
                <a:lnTo>
                  <a:pt x="1632" y="966"/>
                </a:lnTo>
                <a:lnTo>
                  <a:pt x="1632" y="955"/>
                </a:lnTo>
                <a:lnTo>
                  <a:pt x="1635" y="944"/>
                </a:lnTo>
                <a:lnTo>
                  <a:pt x="1635" y="933"/>
                </a:lnTo>
                <a:lnTo>
                  <a:pt x="1635" y="921"/>
                </a:lnTo>
                <a:lnTo>
                  <a:pt x="1635" y="909"/>
                </a:lnTo>
                <a:lnTo>
                  <a:pt x="1635" y="898"/>
                </a:lnTo>
                <a:lnTo>
                  <a:pt x="1635" y="885"/>
                </a:lnTo>
                <a:lnTo>
                  <a:pt x="1635" y="873"/>
                </a:lnTo>
                <a:lnTo>
                  <a:pt x="1635" y="861"/>
                </a:lnTo>
                <a:lnTo>
                  <a:pt x="1635" y="849"/>
                </a:lnTo>
                <a:lnTo>
                  <a:pt x="1635" y="836"/>
                </a:lnTo>
                <a:lnTo>
                  <a:pt x="1635" y="825"/>
                </a:lnTo>
                <a:lnTo>
                  <a:pt x="1635" y="812"/>
                </a:lnTo>
                <a:lnTo>
                  <a:pt x="1635" y="800"/>
                </a:lnTo>
                <a:lnTo>
                  <a:pt x="1635" y="787"/>
                </a:lnTo>
                <a:lnTo>
                  <a:pt x="1635" y="775"/>
                </a:lnTo>
                <a:lnTo>
                  <a:pt x="1635" y="762"/>
                </a:lnTo>
                <a:lnTo>
                  <a:pt x="1635" y="751"/>
                </a:lnTo>
                <a:lnTo>
                  <a:pt x="1635" y="739"/>
                </a:lnTo>
                <a:lnTo>
                  <a:pt x="1635" y="726"/>
                </a:lnTo>
                <a:lnTo>
                  <a:pt x="1635" y="715"/>
                </a:lnTo>
                <a:lnTo>
                  <a:pt x="1635" y="702"/>
                </a:lnTo>
                <a:lnTo>
                  <a:pt x="1636" y="691"/>
                </a:lnTo>
                <a:lnTo>
                  <a:pt x="1636" y="680"/>
                </a:lnTo>
                <a:lnTo>
                  <a:pt x="1636" y="669"/>
                </a:lnTo>
                <a:lnTo>
                  <a:pt x="1638" y="657"/>
                </a:lnTo>
                <a:lnTo>
                  <a:pt x="1640" y="646"/>
                </a:lnTo>
                <a:lnTo>
                  <a:pt x="1642" y="635"/>
                </a:lnTo>
                <a:lnTo>
                  <a:pt x="1645" y="624"/>
                </a:lnTo>
                <a:lnTo>
                  <a:pt x="1645" y="617"/>
                </a:lnTo>
                <a:lnTo>
                  <a:pt x="1647" y="607"/>
                </a:lnTo>
                <a:lnTo>
                  <a:pt x="1647" y="599"/>
                </a:lnTo>
                <a:lnTo>
                  <a:pt x="1647" y="590"/>
                </a:lnTo>
                <a:lnTo>
                  <a:pt x="1648" y="579"/>
                </a:lnTo>
                <a:lnTo>
                  <a:pt x="1648" y="569"/>
                </a:lnTo>
                <a:lnTo>
                  <a:pt x="1648" y="557"/>
                </a:lnTo>
                <a:lnTo>
                  <a:pt x="1648" y="546"/>
                </a:lnTo>
                <a:lnTo>
                  <a:pt x="1648" y="535"/>
                </a:lnTo>
                <a:lnTo>
                  <a:pt x="1648" y="524"/>
                </a:lnTo>
                <a:lnTo>
                  <a:pt x="1648" y="512"/>
                </a:lnTo>
                <a:lnTo>
                  <a:pt x="1648" y="499"/>
                </a:lnTo>
                <a:lnTo>
                  <a:pt x="1648" y="487"/>
                </a:lnTo>
                <a:lnTo>
                  <a:pt x="1647" y="476"/>
                </a:lnTo>
                <a:lnTo>
                  <a:pt x="1647" y="462"/>
                </a:lnTo>
                <a:lnTo>
                  <a:pt x="1645" y="451"/>
                </a:lnTo>
                <a:lnTo>
                  <a:pt x="1645" y="440"/>
                </a:lnTo>
                <a:lnTo>
                  <a:pt x="1642" y="426"/>
                </a:lnTo>
                <a:lnTo>
                  <a:pt x="1642" y="415"/>
                </a:lnTo>
                <a:lnTo>
                  <a:pt x="1640" y="401"/>
                </a:lnTo>
                <a:lnTo>
                  <a:pt x="1638" y="390"/>
                </a:lnTo>
                <a:lnTo>
                  <a:pt x="1636" y="378"/>
                </a:lnTo>
                <a:lnTo>
                  <a:pt x="1636" y="367"/>
                </a:lnTo>
                <a:lnTo>
                  <a:pt x="1635" y="356"/>
                </a:lnTo>
                <a:lnTo>
                  <a:pt x="1632" y="345"/>
                </a:lnTo>
                <a:lnTo>
                  <a:pt x="1630" y="333"/>
                </a:lnTo>
                <a:lnTo>
                  <a:pt x="1628" y="325"/>
                </a:lnTo>
                <a:lnTo>
                  <a:pt x="1626" y="313"/>
                </a:lnTo>
                <a:lnTo>
                  <a:pt x="1622" y="303"/>
                </a:lnTo>
                <a:lnTo>
                  <a:pt x="1620" y="295"/>
                </a:lnTo>
                <a:lnTo>
                  <a:pt x="1618" y="286"/>
                </a:lnTo>
                <a:lnTo>
                  <a:pt x="1616" y="278"/>
                </a:lnTo>
                <a:lnTo>
                  <a:pt x="1616" y="272"/>
                </a:lnTo>
                <a:lnTo>
                  <a:pt x="1615" y="265"/>
                </a:lnTo>
                <a:lnTo>
                  <a:pt x="1615" y="258"/>
                </a:lnTo>
                <a:lnTo>
                  <a:pt x="1612" y="252"/>
                </a:lnTo>
                <a:lnTo>
                  <a:pt x="1610" y="245"/>
                </a:lnTo>
                <a:lnTo>
                  <a:pt x="1608" y="236"/>
                </a:lnTo>
                <a:lnTo>
                  <a:pt x="1606" y="228"/>
                </a:lnTo>
                <a:lnTo>
                  <a:pt x="1603" y="222"/>
                </a:lnTo>
                <a:lnTo>
                  <a:pt x="1602" y="213"/>
                </a:lnTo>
                <a:lnTo>
                  <a:pt x="1598" y="206"/>
                </a:lnTo>
                <a:lnTo>
                  <a:pt x="1596" y="197"/>
                </a:lnTo>
                <a:lnTo>
                  <a:pt x="1592" y="191"/>
                </a:lnTo>
                <a:lnTo>
                  <a:pt x="1588" y="181"/>
                </a:lnTo>
                <a:lnTo>
                  <a:pt x="1583" y="175"/>
                </a:lnTo>
                <a:lnTo>
                  <a:pt x="1580" y="166"/>
                </a:lnTo>
                <a:lnTo>
                  <a:pt x="1576" y="158"/>
                </a:lnTo>
                <a:lnTo>
                  <a:pt x="1571" y="152"/>
                </a:lnTo>
                <a:lnTo>
                  <a:pt x="1568" y="143"/>
                </a:lnTo>
                <a:lnTo>
                  <a:pt x="1563" y="136"/>
                </a:lnTo>
                <a:lnTo>
                  <a:pt x="1560" y="127"/>
                </a:lnTo>
                <a:lnTo>
                  <a:pt x="1556" y="120"/>
                </a:lnTo>
                <a:lnTo>
                  <a:pt x="1551" y="113"/>
                </a:lnTo>
                <a:lnTo>
                  <a:pt x="1548" y="107"/>
                </a:lnTo>
                <a:lnTo>
                  <a:pt x="1543" y="100"/>
                </a:lnTo>
                <a:lnTo>
                  <a:pt x="1539" y="93"/>
                </a:lnTo>
                <a:lnTo>
                  <a:pt x="1536" y="86"/>
                </a:lnTo>
                <a:lnTo>
                  <a:pt x="1531" y="80"/>
                </a:lnTo>
                <a:lnTo>
                  <a:pt x="1528" y="75"/>
                </a:lnTo>
                <a:lnTo>
                  <a:pt x="1523" y="68"/>
                </a:lnTo>
                <a:lnTo>
                  <a:pt x="1519" y="63"/>
                </a:lnTo>
                <a:lnTo>
                  <a:pt x="1516" y="58"/>
                </a:lnTo>
                <a:lnTo>
                  <a:pt x="1511" y="55"/>
                </a:lnTo>
                <a:lnTo>
                  <a:pt x="1513" y="55"/>
                </a:lnTo>
                <a:lnTo>
                  <a:pt x="1513" y="52"/>
                </a:lnTo>
                <a:lnTo>
                  <a:pt x="1516" y="52"/>
                </a:lnTo>
                <a:lnTo>
                  <a:pt x="1517" y="50"/>
                </a:lnTo>
                <a:lnTo>
                  <a:pt x="1517" y="47"/>
                </a:lnTo>
                <a:lnTo>
                  <a:pt x="1519" y="47"/>
                </a:lnTo>
                <a:lnTo>
                  <a:pt x="1519" y="46"/>
                </a:lnTo>
                <a:lnTo>
                  <a:pt x="1521" y="43"/>
                </a:lnTo>
                <a:lnTo>
                  <a:pt x="1521" y="41"/>
                </a:lnTo>
                <a:lnTo>
                  <a:pt x="1523" y="38"/>
                </a:lnTo>
                <a:lnTo>
                  <a:pt x="1523" y="36"/>
                </a:lnTo>
                <a:lnTo>
                  <a:pt x="1523" y="35"/>
                </a:lnTo>
                <a:lnTo>
                  <a:pt x="1526" y="32"/>
                </a:lnTo>
                <a:lnTo>
                  <a:pt x="1526" y="30"/>
                </a:lnTo>
                <a:lnTo>
                  <a:pt x="1528" y="27"/>
                </a:lnTo>
                <a:lnTo>
                  <a:pt x="1528" y="25"/>
                </a:lnTo>
                <a:lnTo>
                  <a:pt x="1529" y="22"/>
                </a:lnTo>
                <a:lnTo>
                  <a:pt x="1529" y="21"/>
                </a:lnTo>
                <a:lnTo>
                  <a:pt x="1529" y="18"/>
                </a:lnTo>
                <a:lnTo>
                  <a:pt x="1531" y="16"/>
                </a:lnTo>
                <a:lnTo>
                  <a:pt x="1531" y="13"/>
                </a:lnTo>
                <a:lnTo>
                  <a:pt x="1533" y="11"/>
                </a:lnTo>
                <a:lnTo>
                  <a:pt x="1533" y="10"/>
                </a:lnTo>
                <a:lnTo>
                  <a:pt x="1536" y="7"/>
                </a:lnTo>
                <a:lnTo>
                  <a:pt x="1536" y="5"/>
                </a:lnTo>
                <a:lnTo>
                  <a:pt x="1538" y="5"/>
                </a:lnTo>
                <a:lnTo>
                  <a:pt x="1538" y="2"/>
                </a:lnTo>
                <a:lnTo>
                  <a:pt x="1539" y="0"/>
                </a:lnTo>
                <a:lnTo>
                  <a:pt x="1539" y="2"/>
                </a:lnTo>
                <a:lnTo>
                  <a:pt x="1539" y="7"/>
                </a:lnTo>
                <a:lnTo>
                  <a:pt x="1539" y="11"/>
                </a:lnTo>
                <a:lnTo>
                  <a:pt x="1541" y="16"/>
                </a:lnTo>
                <a:lnTo>
                  <a:pt x="1543" y="21"/>
                </a:lnTo>
                <a:lnTo>
                  <a:pt x="1546" y="25"/>
                </a:lnTo>
                <a:lnTo>
                  <a:pt x="1546" y="30"/>
                </a:lnTo>
                <a:lnTo>
                  <a:pt x="1549" y="35"/>
                </a:lnTo>
                <a:lnTo>
                  <a:pt x="1551" y="38"/>
                </a:lnTo>
                <a:lnTo>
                  <a:pt x="1553" y="43"/>
                </a:lnTo>
                <a:lnTo>
                  <a:pt x="1556" y="47"/>
                </a:lnTo>
                <a:lnTo>
                  <a:pt x="1560" y="52"/>
                </a:lnTo>
                <a:lnTo>
                  <a:pt x="1561" y="58"/>
                </a:lnTo>
                <a:lnTo>
                  <a:pt x="1566" y="63"/>
                </a:lnTo>
                <a:lnTo>
                  <a:pt x="1568" y="68"/>
                </a:lnTo>
                <a:lnTo>
                  <a:pt x="1571" y="72"/>
                </a:lnTo>
                <a:lnTo>
                  <a:pt x="1573" y="80"/>
                </a:lnTo>
                <a:lnTo>
                  <a:pt x="1578" y="83"/>
                </a:lnTo>
                <a:lnTo>
                  <a:pt x="1580" y="88"/>
                </a:lnTo>
                <a:lnTo>
                  <a:pt x="1583" y="93"/>
                </a:lnTo>
                <a:lnTo>
                  <a:pt x="1586" y="97"/>
                </a:lnTo>
                <a:lnTo>
                  <a:pt x="1590" y="105"/>
                </a:lnTo>
                <a:lnTo>
                  <a:pt x="1592" y="108"/>
                </a:lnTo>
                <a:lnTo>
                  <a:pt x="1593" y="113"/>
                </a:lnTo>
                <a:lnTo>
                  <a:pt x="1598" y="118"/>
                </a:lnTo>
                <a:lnTo>
                  <a:pt x="1600" y="122"/>
                </a:lnTo>
                <a:lnTo>
                  <a:pt x="1602" y="127"/>
                </a:lnTo>
                <a:lnTo>
                  <a:pt x="1603" y="131"/>
                </a:lnTo>
                <a:lnTo>
                  <a:pt x="1606" y="136"/>
                </a:lnTo>
                <a:lnTo>
                  <a:pt x="1606" y="138"/>
                </a:lnTo>
                <a:lnTo>
                  <a:pt x="1608" y="143"/>
                </a:lnTo>
                <a:lnTo>
                  <a:pt x="1608" y="147"/>
                </a:lnTo>
                <a:lnTo>
                  <a:pt x="1610" y="152"/>
                </a:lnTo>
                <a:lnTo>
                  <a:pt x="1610" y="156"/>
                </a:lnTo>
                <a:lnTo>
                  <a:pt x="1612" y="161"/>
                </a:lnTo>
                <a:lnTo>
                  <a:pt x="1615" y="166"/>
                </a:lnTo>
                <a:lnTo>
                  <a:pt x="1615" y="172"/>
                </a:lnTo>
                <a:lnTo>
                  <a:pt x="1616" y="177"/>
                </a:lnTo>
                <a:lnTo>
                  <a:pt x="1618" y="183"/>
                </a:lnTo>
                <a:lnTo>
                  <a:pt x="1618" y="188"/>
                </a:lnTo>
                <a:lnTo>
                  <a:pt x="1620" y="195"/>
                </a:lnTo>
                <a:lnTo>
                  <a:pt x="1620" y="202"/>
                </a:lnTo>
                <a:lnTo>
                  <a:pt x="1622" y="208"/>
                </a:lnTo>
                <a:lnTo>
                  <a:pt x="1625" y="216"/>
                </a:lnTo>
                <a:lnTo>
                  <a:pt x="1625" y="220"/>
                </a:lnTo>
                <a:lnTo>
                  <a:pt x="1626" y="227"/>
                </a:lnTo>
                <a:lnTo>
                  <a:pt x="1626" y="233"/>
                </a:lnTo>
                <a:lnTo>
                  <a:pt x="1628" y="241"/>
                </a:lnTo>
                <a:lnTo>
                  <a:pt x="1628" y="247"/>
                </a:lnTo>
                <a:lnTo>
                  <a:pt x="1630" y="253"/>
                </a:lnTo>
                <a:lnTo>
                  <a:pt x="1630" y="261"/>
                </a:lnTo>
                <a:lnTo>
                  <a:pt x="1630" y="267"/>
                </a:lnTo>
                <a:lnTo>
                  <a:pt x="1632" y="275"/>
                </a:lnTo>
                <a:lnTo>
                  <a:pt x="1632" y="281"/>
                </a:lnTo>
                <a:lnTo>
                  <a:pt x="1632" y="288"/>
                </a:lnTo>
                <a:lnTo>
                  <a:pt x="1635" y="295"/>
                </a:lnTo>
                <a:lnTo>
                  <a:pt x="1635" y="301"/>
                </a:lnTo>
                <a:lnTo>
                  <a:pt x="1635" y="308"/>
                </a:lnTo>
                <a:lnTo>
                  <a:pt x="1635" y="315"/>
                </a:lnTo>
                <a:lnTo>
                  <a:pt x="1636" y="320"/>
                </a:lnTo>
                <a:lnTo>
                  <a:pt x="1636" y="326"/>
                </a:lnTo>
                <a:lnTo>
                  <a:pt x="1636" y="331"/>
                </a:lnTo>
                <a:lnTo>
                  <a:pt x="1636" y="338"/>
                </a:lnTo>
                <a:lnTo>
                  <a:pt x="1636" y="342"/>
                </a:lnTo>
                <a:lnTo>
                  <a:pt x="1638" y="350"/>
                </a:lnTo>
                <a:lnTo>
                  <a:pt x="1640" y="358"/>
                </a:lnTo>
                <a:lnTo>
                  <a:pt x="1642" y="365"/>
                </a:lnTo>
                <a:lnTo>
                  <a:pt x="1645" y="372"/>
                </a:lnTo>
                <a:lnTo>
                  <a:pt x="1647" y="378"/>
                </a:lnTo>
                <a:lnTo>
                  <a:pt x="1648" y="386"/>
                </a:lnTo>
                <a:lnTo>
                  <a:pt x="1648" y="395"/>
                </a:lnTo>
                <a:lnTo>
                  <a:pt x="1650" y="401"/>
                </a:lnTo>
                <a:lnTo>
                  <a:pt x="1652" y="408"/>
                </a:lnTo>
                <a:lnTo>
                  <a:pt x="1655" y="417"/>
                </a:lnTo>
                <a:lnTo>
                  <a:pt x="1655" y="424"/>
                </a:lnTo>
                <a:lnTo>
                  <a:pt x="1657" y="434"/>
                </a:lnTo>
                <a:lnTo>
                  <a:pt x="1658" y="440"/>
                </a:lnTo>
                <a:lnTo>
                  <a:pt x="1658" y="449"/>
                </a:lnTo>
                <a:lnTo>
                  <a:pt x="1660" y="456"/>
                </a:lnTo>
                <a:lnTo>
                  <a:pt x="1660" y="465"/>
                </a:lnTo>
                <a:lnTo>
                  <a:pt x="1662" y="474"/>
                </a:lnTo>
                <a:lnTo>
                  <a:pt x="1662" y="481"/>
                </a:lnTo>
                <a:lnTo>
                  <a:pt x="1662" y="490"/>
                </a:lnTo>
                <a:lnTo>
                  <a:pt x="1665" y="499"/>
                </a:lnTo>
                <a:lnTo>
                  <a:pt x="1665" y="509"/>
                </a:lnTo>
                <a:lnTo>
                  <a:pt x="1665" y="517"/>
                </a:lnTo>
                <a:lnTo>
                  <a:pt x="1667" y="526"/>
                </a:lnTo>
                <a:lnTo>
                  <a:pt x="1667" y="535"/>
                </a:lnTo>
                <a:lnTo>
                  <a:pt x="1667" y="546"/>
                </a:lnTo>
                <a:lnTo>
                  <a:pt x="1667" y="556"/>
                </a:lnTo>
                <a:lnTo>
                  <a:pt x="1667" y="565"/>
                </a:lnTo>
                <a:lnTo>
                  <a:pt x="1667" y="576"/>
                </a:lnTo>
                <a:lnTo>
                  <a:pt x="1667" y="587"/>
                </a:lnTo>
                <a:lnTo>
                  <a:pt x="1667" y="596"/>
                </a:lnTo>
                <a:lnTo>
                  <a:pt x="1667" y="607"/>
                </a:lnTo>
                <a:lnTo>
                  <a:pt x="1667" y="619"/>
                </a:lnTo>
                <a:lnTo>
                  <a:pt x="1667" y="630"/>
                </a:lnTo>
                <a:lnTo>
                  <a:pt x="1667" y="644"/>
                </a:lnTo>
                <a:lnTo>
                  <a:pt x="1667" y="654"/>
                </a:lnTo>
                <a:lnTo>
                  <a:pt x="1667" y="665"/>
                </a:lnTo>
                <a:lnTo>
                  <a:pt x="1667" y="674"/>
                </a:lnTo>
                <a:lnTo>
                  <a:pt x="1668" y="680"/>
                </a:lnTo>
                <a:lnTo>
                  <a:pt x="1668" y="690"/>
                </a:lnTo>
                <a:lnTo>
                  <a:pt x="1668" y="696"/>
                </a:lnTo>
                <a:lnTo>
                  <a:pt x="1668" y="702"/>
                </a:lnTo>
                <a:lnTo>
                  <a:pt x="1670" y="707"/>
                </a:lnTo>
                <a:lnTo>
                  <a:pt x="1670" y="715"/>
                </a:lnTo>
                <a:lnTo>
                  <a:pt x="1670" y="719"/>
                </a:lnTo>
                <a:lnTo>
                  <a:pt x="1670" y="724"/>
                </a:lnTo>
                <a:lnTo>
                  <a:pt x="1672" y="726"/>
                </a:lnTo>
                <a:lnTo>
                  <a:pt x="1672" y="730"/>
                </a:lnTo>
                <a:lnTo>
                  <a:pt x="1672" y="735"/>
                </a:lnTo>
                <a:lnTo>
                  <a:pt x="1672" y="737"/>
                </a:lnTo>
                <a:lnTo>
                  <a:pt x="1672" y="741"/>
                </a:lnTo>
                <a:lnTo>
                  <a:pt x="1675" y="744"/>
                </a:lnTo>
                <a:lnTo>
                  <a:pt x="1675" y="749"/>
                </a:lnTo>
                <a:lnTo>
                  <a:pt x="1675" y="751"/>
                </a:lnTo>
                <a:lnTo>
                  <a:pt x="1675" y="752"/>
                </a:lnTo>
                <a:lnTo>
                  <a:pt x="1675" y="757"/>
                </a:lnTo>
                <a:lnTo>
                  <a:pt x="1675" y="762"/>
                </a:lnTo>
                <a:lnTo>
                  <a:pt x="1675" y="764"/>
                </a:lnTo>
                <a:lnTo>
                  <a:pt x="1675" y="769"/>
                </a:lnTo>
                <a:lnTo>
                  <a:pt x="1675" y="774"/>
                </a:lnTo>
                <a:lnTo>
                  <a:pt x="1675" y="777"/>
                </a:lnTo>
                <a:lnTo>
                  <a:pt x="1672" y="785"/>
                </a:lnTo>
                <a:lnTo>
                  <a:pt x="1672" y="789"/>
                </a:lnTo>
                <a:lnTo>
                  <a:pt x="1672" y="796"/>
                </a:lnTo>
                <a:lnTo>
                  <a:pt x="1670" y="802"/>
                </a:lnTo>
                <a:lnTo>
                  <a:pt x="1668" y="821"/>
                </a:lnTo>
                <a:lnTo>
                  <a:pt x="1667" y="839"/>
                </a:lnTo>
                <a:lnTo>
                  <a:pt x="1665" y="860"/>
                </a:lnTo>
                <a:lnTo>
                  <a:pt x="1662" y="878"/>
                </a:lnTo>
                <a:lnTo>
                  <a:pt x="1662" y="898"/>
                </a:lnTo>
                <a:lnTo>
                  <a:pt x="1660" y="916"/>
                </a:lnTo>
                <a:lnTo>
                  <a:pt x="1660" y="936"/>
                </a:lnTo>
                <a:lnTo>
                  <a:pt x="1660" y="955"/>
                </a:lnTo>
                <a:lnTo>
                  <a:pt x="1662" y="975"/>
                </a:lnTo>
                <a:lnTo>
                  <a:pt x="1662" y="995"/>
                </a:lnTo>
                <a:lnTo>
                  <a:pt x="1665" y="1016"/>
                </a:lnTo>
                <a:lnTo>
                  <a:pt x="1665" y="1034"/>
                </a:lnTo>
                <a:lnTo>
                  <a:pt x="1667" y="1055"/>
                </a:lnTo>
                <a:lnTo>
                  <a:pt x="1668" y="1075"/>
                </a:lnTo>
                <a:lnTo>
                  <a:pt x="1670" y="1095"/>
                </a:lnTo>
                <a:lnTo>
                  <a:pt x="1672" y="1114"/>
                </a:lnTo>
                <a:lnTo>
                  <a:pt x="1675" y="1134"/>
                </a:lnTo>
                <a:lnTo>
                  <a:pt x="1675" y="1154"/>
                </a:lnTo>
                <a:lnTo>
                  <a:pt x="1677" y="1173"/>
                </a:lnTo>
                <a:lnTo>
                  <a:pt x="1679" y="1193"/>
                </a:lnTo>
                <a:lnTo>
                  <a:pt x="1680" y="1213"/>
                </a:lnTo>
                <a:lnTo>
                  <a:pt x="1680" y="1231"/>
                </a:lnTo>
                <a:lnTo>
                  <a:pt x="1682" y="1249"/>
                </a:lnTo>
                <a:lnTo>
                  <a:pt x="1682" y="1270"/>
                </a:lnTo>
                <a:lnTo>
                  <a:pt x="1685" y="1288"/>
                </a:lnTo>
                <a:lnTo>
                  <a:pt x="1685" y="1307"/>
                </a:lnTo>
                <a:lnTo>
                  <a:pt x="1685" y="1324"/>
                </a:lnTo>
                <a:lnTo>
                  <a:pt x="1685" y="1343"/>
                </a:lnTo>
                <a:lnTo>
                  <a:pt x="1682" y="1360"/>
                </a:lnTo>
                <a:lnTo>
                  <a:pt x="1682" y="1379"/>
                </a:lnTo>
                <a:lnTo>
                  <a:pt x="1680" y="1395"/>
                </a:lnTo>
                <a:lnTo>
                  <a:pt x="1679" y="1413"/>
                </a:lnTo>
                <a:lnTo>
                  <a:pt x="1679" y="1488"/>
                </a:lnTo>
                <a:lnTo>
                  <a:pt x="1685" y="1493"/>
                </a:lnTo>
                <a:lnTo>
                  <a:pt x="1690" y="1499"/>
                </a:lnTo>
                <a:lnTo>
                  <a:pt x="1697" y="1505"/>
                </a:lnTo>
                <a:lnTo>
                  <a:pt x="1701" y="1510"/>
                </a:lnTo>
                <a:lnTo>
                  <a:pt x="1707" y="1517"/>
                </a:lnTo>
                <a:lnTo>
                  <a:pt x="1712" y="1522"/>
                </a:lnTo>
                <a:lnTo>
                  <a:pt x="1717" y="1529"/>
                </a:lnTo>
                <a:lnTo>
                  <a:pt x="1722" y="1533"/>
                </a:lnTo>
                <a:lnTo>
                  <a:pt x="1727" y="1540"/>
                </a:lnTo>
                <a:lnTo>
                  <a:pt x="1731" y="1544"/>
                </a:lnTo>
                <a:lnTo>
                  <a:pt x="1735" y="1552"/>
                </a:lnTo>
                <a:lnTo>
                  <a:pt x="1739" y="1555"/>
                </a:lnTo>
                <a:lnTo>
                  <a:pt x="1743" y="1560"/>
                </a:lnTo>
                <a:lnTo>
                  <a:pt x="1745" y="1567"/>
                </a:lnTo>
                <a:lnTo>
                  <a:pt x="1749" y="1572"/>
                </a:lnTo>
                <a:lnTo>
                  <a:pt x="1751" y="1578"/>
                </a:lnTo>
                <a:lnTo>
                  <a:pt x="1753" y="1583"/>
                </a:lnTo>
                <a:lnTo>
                  <a:pt x="1755" y="1588"/>
                </a:lnTo>
                <a:lnTo>
                  <a:pt x="1757" y="1594"/>
                </a:lnTo>
                <a:lnTo>
                  <a:pt x="1759" y="1599"/>
                </a:lnTo>
                <a:lnTo>
                  <a:pt x="1761" y="1603"/>
                </a:lnTo>
                <a:lnTo>
                  <a:pt x="1761" y="1610"/>
                </a:lnTo>
                <a:lnTo>
                  <a:pt x="1761" y="1614"/>
                </a:lnTo>
                <a:lnTo>
                  <a:pt x="1764" y="1619"/>
                </a:lnTo>
                <a:lnTo>
                  <a:pt x="1761" y="1625"/>
                </a:lnTo>
                <a:lnTo>
                  <a:pt x="1761" y="1630"/>
                </a:lnTo>
                <a:lnTo>
                  <a:pt x="1761" y="1635"/>
                </a:lnTo>
                <a:lnTo>
                  <a:pt x="1759" y="1642"/>
                </a:lnTo>
                <a:lnTo>
                  <a:pt x="1757" y="1647"/>
                </a:lnTo>
                <a:lnTo>
                  <a:pt x="1755" y="1650"/>
                </a:lnTo>
                <a:lnTo>
                  <a:pt x="1753" y="1658"/>
                </a:lnTo>
                <a:lnTo>
                  <a:pt x="1751" y="1663"/>
                </a:lnTo>
                <a:lnTo>
                  <a:pt x="1747" y="1663"/>
                </a:lnTo>
                <a:lnTo>
                  <a:pt x="1745" y="1663"/>
                </a:lnTo>
                <a:lnTo>
                  <a:pt x="1743" y="1663"/>
                </a:lnTo>
                <a:lnTo>
                  <a:pt x="1739" y="1664"/>
                </a:lnTo>
                <a:lnTo>
                  <a:pt x="1737" y="1664"/>
                </a:lnTo>
                <a:lnTo>
                  <a:pt x="1735" y="1664"/>
                </a:lnTo>
                <a:lnTo>
                  <a:pt x="1731" y="1664"/>
                </a:lnTo>
                <a:lnTo>
                  <a:pt x="1729" y="1664"/>
                </a:lnTo>
                <a:lnTo>
                  <a:pt x="1727" y="1667"/>
                </a:lnTo>
                <a:lnTo>
                  <a:pt x="1722" y="1667"/>
                </a:lnTo>
                <a:lnTo>
                  <a:pt x="1721" y="1667"/>
                </a:lnTo>
                <a:lnTo>
                  <a:pt x="1719" y="1667"/>
                </a:lnTo>
                <a:lnTo>
                  <a:pt x="1717" y="1669"/>
                </a:lnTo>
                <a:lnTo>
                  <a:pt x="1712" y="1669"/>
                </a:lnTo>
                <a:lnTo>
                  <a:pt x="1711" y="1669"/>
                </a:lnTo>
                <a:lnTo>
                  <a:pt x="1709" y="1669"/>
                </a:lnTo>
                <a:lnTo>
                  <a:pt x="1705" y="1672"/>
                </a:lnTo>
                <a:lnTo>
                  <a:pt x="1702" y="1672"/>
                </a:lnTo>
                <a:lnTo>
                  <a:pt x="1701" y="1672"/>
                </a:lnTo>
                <a:lnTo>
                  <a:pt x="1699" y="1672"/>
                </a:lnTo>
                <a:lnTo>
                  <a:pt x="1695" y="1674"/>
                </a:lnTo>
                <a:lnTo>
                  <a:pt x="1692" y="1674"/>
                </a:lnTo>
                <a:lnTo>
                  <a:pt x="1690" y="1674"/>
                </a:lnTo>
                <a:lnTo>
                  <a:pt x="1689" y="1674"/>
                </a:lnTo>
                <a:lnTo>
                  <a:pt x="1685" y="1674"/>
                </a:lnTo>
                <a:lnTo>
                  <a:pt x="1682" y="1676"/>
                </a:lnTo>
                <a:lnTo>
                  <a:pt x="1680" y="1676"/>
                </a:lnTo>
                <a:lnTo>
                  <a:pt x="1679" y="1676"/>
                </a:lnTo>
                <a:lnTo>
                  <a:pt x="1675" y="1676"/>
                </a:lnTo>
                <a:lnTo>
                  <a:pt x="1672" y="1676"/>
                </a:lnTo>
                <a:lnTo>
                  <a:pt x="1670" y="1676"/>
                </a:lnTo>
                <a:lnTo>
                  <a:pt x="1668" y="1676"/>
                </a:lnTo>
                <a:lnTo>
                  <a:pt x="0" y="1452"/>
                </a:lnTo>
                <a:lnTo>
                  <a:pt x="1" y="1447"/>
                </a:lnTo>
                <a:lnTo>
                  <a:pt x="3" y="1443"/>
                </a:lnTo>
                <a:lnTo>
                  <a:pt x="5" y="1438"/>
                </a:lnTo>
                <a:lnTo>
                  <a:pt x="5" y="1433"/>
                </a:lnTo>
                <a:lnTo>
                  <a:pt x="7" y="1429"/>
                </a:lnTo>
                <a:lnTo>
                  <a:pt x="10" y="1424"/>
                </a:lnTo>
                <a:lnTo>
                  <a:pt x="12" y="1419"/>
                </a:lnTo>
                <a:lnTo>
                  <a:pt x="13" y="1418"/>
                </a:lnTo>
                <a:lnTo>
                  <a:pt x="13" y="1413"/>
                </a:lnTo>
                <a:lnTo>
                  <a:pt x="15" y="1408"/>
                </a:lnTo>
                <a:lnTo>
                  <a:pt x="17" y="1407"/>
                </a:lnTo>
                <a:lnTo>
                  <a:pt x="17" y="1402"/>
                </a:lnTo>
                <a:lnTo>
                  <a:pt x="20" y="1399"/>
                </a:lnTo>
                <a:lnTo>
                  <a:pt x="22" y="1397"/>
                </a:lnTo>
                <a:lnTo>
                  <a:pt x="22" y="1393"/>
                </a:lnTo>
                <a:lnTo>
                  <a:pt x="23" y="1390"/>
                </a:lnTo>
                <a:lnTo>
                  <a:pt x="25" y="1388"/>
                </a:lnTo>
                <a:lnTo>
                  <a:pt x="25" y="1383"/>
                </a:lnTo>
                <a:lnTo>
                  <a:pt x="27" y="1382"/>
                </a:lnTo>
                <a:lnTo>
                  <a:pt x="30" y="1379"/>
                </a:lnTo>
                <a:lnTo>
                  <a:pt x="32" y="1374"/>
                </a:lnTo>
                <a:lnTo>
                  <a:pt x="33" y="1372"/>
                </a:lnTo>
                <a:lnTo>
                  <a:pt x="35" y="1370"/>
                </a:lnTo>
                <a:lnTo>
                  <a:pt x="37" y="1365"/>
                </a:lnTo>
                <a:lnTo>
                  <a:pt x="37" y="1363"/>
                </a:lnTo>
                <a:lnTo>
                  <a:pt x="42" y="1359"/>
                </a:lnTo>
                <a:lnTo>
                  <a:pt x="44" y="1357"/>
                </a:lnTo>
                <a:lnTo>
                  <a:pt x="45" y="1354"/>
                </a:lnTo>
                <a:lnTo>
                  <a:pt x="47" y="1349"/>
                </a:lnTo>
                <a:lnTo>
                  <a:pt x="50" y="1345"/>
                </a:lnTo>
                <a:lnTo>
                  <a:pt x="52" y="1343"/>
                </a:lnTo>
                <a:lnTo>
                  <a:pt x="55" y="1338"/>
                </a:lnTo>
                <a:lnTo>
                  <a:pt x="55" y="1335"/>
                </a:lnTo>
                <a:lnTo>
                  <a:pt x="54" y="1332"/>
                </a:lnTo>
                <a:lnTo>
                  <a:pt x="54" y="1327"/>
                </a:lnTo>
                <a:lnTo>
                  <a:pt x="54" y="1324"/>
                </a:lnTo>
                <a:lnTo>
                  <a:pt x="54" y="1318"/>
                </a:lnTo>
                <a:lnTo>
                  <a:pt x="52" y="1313"/>
                </a:lnTo>
                <a:lnTo>
                  <a:pt x="52" y="1309"/>
                </a:lnTo>
                <a:lnTo>
                  <a:pt x="52" y="1304"/>
                </a:lnTo>
                <a:lnTo>
                  <a:pt x="52" y="1298"/>
                </a:lnTo>
                <a:lnTo>
                  <a:pt x="52" y="1290"/>
                </a:lnTo>
                <a:lnTo>
                  <a:pt x="50" y="1285"/>
                </a:lnTo>
                <a:lnTo>
                  <a:pt x="50" y="1279"/>
                </a:lnTo>
                <a:lnTo>
                  <a:pt x="50" y="1273"/>
                </a:lnTo>
                <a:lnTo>
                  <a:pt x="50" y="1265"/>
                </a:lnTo>
                <a:lnTo>
                  <a:pt x="50" y="1259"/>
                </a:lnTo>
                <a:lnTo>
                  <a:pt x="50" y="1251"/>
                </a:lnTo>
                <a:lnTo>
                  <a:pt x="50" y="1245"/>
                </a:lnTo>
                <a:lnTo>
                  <a:pt x="50" y="1240"/>
                </a:lnTo>
                <a:lnTo>
                  <a:pt x="50" y="1234"/>
                </a:lnTo>
                <a:lnTo>
                  <a:pt x="50" y="1226"/>
                </a:lnTo>
                <a:lnTo>
                  <a:pt x="50" y="1220"/>
                </a:lnTo>
                <a:lnTo>
                  <a:pt x="47" y="1213"/>
                </a:lnTo>
                <a:lnTo>
                  <a:pt x="47" y="1209"/>
                </a:lnTo>
                <a:lnTo>
                  <a:pt x="47" y="1201"/>
                </a:lnTo>
                <a:lnTo>
                  <a:pt x="47" y="1198"/>
                </a:lnTo>
                <a:lnTo>
                  <a:pt x="47" y="1190"/>
                </a:lnTo>
                <a:lnTo>
                  <a:pt x="47" y="1186"/>
                </a:lnTo>
                <a:lnTo>
                  <a:pt x="47" y="1181"/>
                </a:lnTo>
                <a:lnTo>
                  <a:pt x="47" y="1176"/>
                </a:lnTo>
                <a:lnTo>
                  <a:pt x="47" y="1175"/>
                </a:lnTo>
                <a:lnTo>
                  <a:pt x="47" y="1170"/>
                </a:lnTo>
                <a:lnTo>
                  <a:pt x="47" y="1168"/>
                </a:lnTo>
                <a:lnTo>
                  <a:pt x="50" y="1156"/>
                </a:lnTo>
                <a:lnTo>
                  <a:pt x="52" y="1143"/>
                </a:lnTo>
                <a:lnTo>
                  <a:pt x="54" y="1129"/>
                </a:lnTo>
                <a:lnTo>
                  <a:pt x="54" y="1115"/>
                </a:lnTo>
                <a:lnTo>
                  <a:pt x="54" y="1100"/>
                </a:lnTo>
                <a:lnTo>
                  <a:pt x="54" y="1086"/>
                </a:lnTo>
                <a:lnTo>
                  <a:pt x="55" y="1070"/>
                </a:lnTo>
                <a:lnTo>
                  <a:pt x="55" y="1055"/>
                </a:lnTo>
                <a:lnTo>
                  <a:pt x="54" y="1039"/>
                </a:lnTo>
                <a:lnTo>
                  <a:pt x="54" y="1023"/>
                </a:lnTo>
                <a:lnTo>
                  <a:pt x="54" y="1006"/>
                </a:lnTo>
                <a:lnTo>
                  <a:pt x="52" y="991"/>
                </a:lnTo>
                <a:lnTo>
                  <a:pt x="52" y="975"/>
                </a:lnTo>
                <a:lnTo>
                  <a:pt x="50" y="959"/>
                </a:lnTo>
                <a:lnTo>
                  <a:pt x="50" y="941"/>
                </a:lnTo>
                <a:lnTo>
                  <a:pt x="47" y="925"/>
                </a:lnTo>
                <a:lnTo>
                  <a:pt x="47" y="909"/>
                </a:lnTo>
                <a:lnTo>
                  <a:pt x="45" y="894"/>
                </a:lnTo>
                <a:lnTo>
                  <a:pt x="44" y="875"/>
                </a:lnTo>
                <a:lnTo>
                  <a:pt x="42" y="860"/>
                </a:lnTo>
                <a:lnTo>
                  <a:pt x="42" y="844"/>
                </a:lnTo>
                <a:lnTo>
                  <a:pt x="40" y="827"/>
                </a:lnTo>
                <a:lnTo>
                  <a:pt x="37" y="812"/>
                </a:lnTo>
                <a:lnTo>
                  <a:pt x="35" y="799"/>
                </a:lnTo>
                <a:lnTo>
                  <a:pt x="35" y="782"/>
                </a:lnTo>
                <a:lnTo>
                  <a:pt x="33" y="769"/>
                </a:lnTo>
                <a:lnTo>
                  <a:pt x="32" y="752"/>
                </a:lnTo>
                <a:lnTo>
                  <a:pt x="32" y="739"/>
                </a:lnTo>
                <a:lnTo>
                  <a:pt x="30" y="727"/>
                </a:lnTo>
                <a:lnTo>
                  <a:pt x="30" y="715"/>
                </a:lnTo>
                <a:lnTo>
                  <a:pt x="27" y="702"/>
                </a:lnTo>
                <a:lnTo>
                  <a:pt x="27" y="690"/>
                </a:lnTo>
                <a:lnTo>
                  <a:pt x="30" y="679"/>
                </a:lnTo>
                <a:lnTo>
                  <a:pt x="32" y="665"/>
                </a:lnTo>
                <a:lnTo>
                  <a:pt x="32" y="651"/>
                </a:lnTo>
                <a:lnTo>
                  <a:pt x="33" y="637"/>
                </a:lnTo>
                <a:lnTo>
                  <a:pt x="35" y="621"/>
                </a:lnTo>
                <a:lnTo>
                  <a:pt x="35" y="607"/>
                </a:lnTo>
                <a:lnTo>
                  <a:pt x="35" y="594"/>
                </a:lnTo>
                <a:lnTo>
                  <a:pt x="37" y="581"/>
                </a:lnTo>
                <a:lnTo>
                  <a:pt x="37" y="567"/>
                </a:lnTo>
                <a:lnTo>
                  <a:pt x="37" y="551"/>
                </a:lnTo>
                <a:lnTo>
                  <a:pt x="37" y="537"/>
                </a:lnTo>
                <a:lnTo>
                  <a:pt x="37" y="524"/>
                </a:lnTo>
                <a:lnTo>
                  <a:pt x="37" y="509"/>
                </a:lnTo>
                <a:lnTo>
                  <a:pt x="37" y="495"/>
                </a:lnTo>
                <a:lnTo>
                  <a:pt x="37" y="479"/>
                </a:lnTo>
                <a:lnTo>
                  <a:pt x="37" y="465"/>
                </a:lnTo>
                <a:lnTo>
                  <a:pt x="37" y="451"/>
                </a:lnTo>
                <a:lnTo>
                  <a:pt x="37" y="435"/>
                </a:lnTo>
                <a:lnTo>
                  <a:pt x="37" y="422"/>
                </a:lnTo>
                <a:lnTo>
                  <a:pt x="37" y="408"/>
                </a:lnTo>
                <a:lnTo>
                  <a:pt x="37" y="392"/>
                </a:lnTo>
                <a:lnTo>
                  <a:pt x="37" y="378"/>
                </a:lnTo>
                <a:lnTo>
                  <a:pt x="40" y="365"/>
                </a:lnTo>
                <a:lnTo>
                  <a:pt x="40" y="350"/>
                </a:lnTo>
                <a:lnTo>
                  <a:pt x="40" y="336"/>
                </a:lnTo>
                <a:lnTo>
                  <a:pt x="40" y="322"/>
                </a:lnTo>
                <a:lnTo>
                  <a:pt x="42" y="308"/>
                </a:lnTo>
                <a:lnTo>
                  <a:pt x="42" y="295"/>
                </a:lnTo>
                <a:lnTo>
                  <a:pt x="44" y="281"/>
                </a:lnTo>
                <a:lnTo>
                  <a:pt x="45" y="267"/>
                </a:lnTo>
                <a:lnTo>
                  <a:pt x="45" y="253"/>
                </a:lnTo>
                <a:lnTo>
                  <a:pt x="47" y="241"/>
                </a:lnTo>
                <a:lnTo>
                  <a:pt x="50" y="233"/>
                </a:lnTo>
                <a:lnTo>
                  <a:pt x="50" y="227"/>
                </a:lnTo>
                <a:lnTo>
                  <a:pt x="52" y="220"/>
                </a:lnTo>
                <a:lnTo>
                  <a:pt x="52" y="213"/>
                </a:lnTo>
                <a:lnTo>
                  <a:pt x="54" y="206"/>
                </a:lnTo>
                <a:lnTo>
                  <a:pt x="54" y="200"/>
                </a:lnTo>
                <a:lnTo>
                  <a:pt x="55" y="192"/>
                </a:lnTo>
                <a:lnTo>
                  <a:pt x="57" y="188"/>
                </a:lnTo>
                <a:lnTo>
                  <a:pt x="57" y="181"/>
                </a:lnTo>
                <a:lnTo>
                  <a:pt x="60" y="175"/>
                </a:lnTo>
                <a:lnTo>
                  <a:pt x="62" y="170"/>
                </a:lnTo>
                <a:lnTo>
                  <a:pt x="64" y="163"/>
                </a:lnTo>
                <a:lnTo>
                  <a:pt x="65" y="158"/>
                </a:lnTo>
                <a:lnTo>
                  <a:pt x="67" y="152"/>
                </a:lnTo>
                <a:lnTo>
                  <a:pt x="70" y="147"/>
                </a:lnTo>
                <a:lnTo>
                  <a:pt x="72" y="141"/>
                </a:lnTo>
                <a:lnTo>
                  <a:pt x="74" y="136"/>
                </a:lnTo>
                <a:lnTo>
                  <a:pt x="76" y="130"/>
                </a:lnTo>
                <a:lnTo>
                  <a:pt x="77" y="125"/>
                </a:lnTo>
                <a:lnTo>
                  <a:pt x="80" y="120"/>
                </a:lnTo>
                <a:lnTo>
                  <a:pt x="82" y="116"/>
                </a:lnTo>
                <a:lnTo>
                  <a:pt x="84" y="108"/>
                </a:lnTo>
                <a:lnTo>
                  <a:pt x="87" y="105"/>
                </a:lnTo>
                <a:lnTo>
                  <a:pt x="90" y="100"/>
                </a:lnTo>
                <a:lnTo>
                  <a:pt x="92" y="95"/>
                </a:lnTo>
                <a:lnTo>
                  <a:pt x="96" y="88"/>
                </a:lnTo>
                <a:lnTo>
                  <a:pt x="98" y="83"/>
                </a:lnTo>
                <a:lnTo>
                  <a:pt x="102" y="80"/>
                </a:lnTo>
                <a:lnTo>
                  <a:pt x="104" y="75"/>
                </a:lnTo>
                <a:lnTo>
                  <a:pt x="108" y="71"/>
                </a:lnTo>
                <a:lnTo>
                  <a:pt x="110" y="66"/>
                </a:lnTo>
                <a:lnTo>
                  <a:pt x="114" y="61"/>
                </a:lnTo>
                <a:lnTo>
                  <a:pt x="112" y="61"/>
                </a:lnTo>
                <a:lnTo>
                  <a:pt x="110" y="61"/>
                </a:lnTo>
                <a:lnTo>
                  <a:pt x="108" y="61"/>
                </a:lnTo>
                <a:lnTo>
                  <a:pt x="106" y="61"/>
                </a:lnTo>
                <a:lnTo>
                  <a:pt x="106" y="63"/>
                </a:lnTo>
                <a:lnTo>
                  <a:pt x="104" y="63"/>
                </a:lnTo>
                <a:lnTo>
                  <a:pt x="104" y="66"/>
                </a:lnTo>
                <a:lnTo>
                  <a:pt x="102" y="66"/>
                </a:lnTo>
                <a:lnTo>
                  <a:pt x="102" y="68"/>
                </a:lnTo>
                <a:lnTo>
                  <a:pt x="100" y="68"/>
                </a:lnTo>
                <a:lnTo>
                  <a:pt x="100" y="71"/>
                </a:lnTo>
                <a:lnTo>
                  <a:pt x="98" y="72"/>
                </a:lnTo>
                <a:lnTo>
                  <a:pt x="98" y="75"/>
                </a:lnTo>
                <a:lnTo>
                  <a:pt x="96" y="75"/>
                </a:lnTo>
                <a:lnTo>
                  <a:pt x="94" y="75"/>
                </a:lnTo>
                <a:lnTo>
                  <a:pt x="94" y="77"/>
                </a:lnTo>
                <a:lnTo>
                  <a:pt x="92" y="77"/>
                </a:lnTo>
                <a:lnTo>
                  <a:pt x="90" y="77"/>
                </a:lnTo>
                <a:lnTo>
                  <a:pt x="90" y="80"/>
                </a:lnTo>
                <a:lnTo>
                  <a:pt x="87" y="80"/>
                </a:lnTo>
                <a:lnTo>
                  <a:pt x="87" y="82"/>
                </a:lnTo>
                <a:lnTo>
                  <a:pt x="86" y="82"/>
                </a:lnTo>
                <a:lnTo>
                  <a:pt x="86" y="83"/>
                </a:lnTo>
                <a:lnTo>
                  <a:pt x="84" y="86"/>
                </a:lnTo>
                <a:lnTo>
                  <a:pt x="84" y="88"/>
                </a:lnTo>
                <a:lnTo>
                  <a:pt x="82" y="88"/>
                </a:lnTo>
                <a:lnTo>
                  <a:pt x="80" y="91"/>
                </a:lnTo>
                <a:lnTo>
                  <a:pt x="80" y="93"/>
                </a:lnTo>
                <a:lnTo>
                  <a:pt x="77" y="93"/>
                </a:lnTo>
                <a:lnTo>
                  <a:pt x="77" y="95"/>
                </a:lnTo>
                <a:lnTo>
                  <a:pt x="76" y="95"/>
                </a:lnTo>
                <a:lnTo>
                  <a:pt x="76" y="97"/>
                </a:lnTo>
                <a:lnTo>
                  <a:pt x="74" y="100"/>
                </a:lnTo>
                <a:lnTo>
                  <a:pt x="74" y="102"/>
                </a:lnTo>
                <a:lnTo>
                  <a:pt x="72" y="102"/>
                </a:lnTo>
                <a:lnTo>
                  <a:pt x="72" y="105"/>
                </a:lnTo>
                <a:lnTo>
                  <a:pt x="70" y="107"/>
                </a:lnTo>
                <a:lnTo>
                  <a:pt x="67" y="108"/>
                </a:lnTo>
                <a:lnTo>
                  <a:pt x="65" y="111"/>
                </a:lnTo>
                <a:lnTo>
                  <a:pt x="65" y="113"/>
                </a:lnTo>
                <a:lnTo>
                  <a:pt x="64" y="116"/>
                </a:lnTo>
                <a:lnTo>
                  <a:pt x="62" y="118"/>
                </a:lnTo>
                <a:lnTo>
                  <a:pt x="62" y="120"/>
                </a:lnTo>
                <a:lnTo>
                  <a:pt x="60" y="120"/>
                </a:lnTo>
                <a:lnTo>
                  <a:pt x="57" y="122"/>
                </a:lnTo>
                <a:lnTo>
                  <a:pt x="57" y="125"/>
                </a:lnTo>
                <a:lnTo>
                  <a:pt x="55" y="127"/>
                </a:lnTo>
                <a:lnTo>
                  <a:pt x="55" y="131"/>
                </a:lnTo>
                <a:lnTo>
                  <a:pt x="54" y="136"/>
                </a:lnTo>
                <a:lnTo>
                  <a:pt x="52" y="141"/>
                </a:lnTo>
                <a:lnTo>
                  <a:pt x="52" y="145"/>
                </a:lnTo>
                <a:lnTo>
                  <a:pt x="50" y="152"/>
                </a:lnTo>
                <a:lnTo>
                  <a:pt x="50" y="156"/>
                </a:lnTo>
                <a:lnTo>
                  <a:pt x="47" y="163"/>
                </a:lnTo>
                <a:lnTo>
                  <a:pt x="45" y="172"/>
                </a:lnTo>
                <a:lnTo>
                  <a:pt x="45" y="180"/>
                </a:lnTo>
                <a:lnTo>
                  <a:pt x="44" y="188"/>
                </a:lnTo>
                <a:lnTo>
                  <a:pt x="44" y="197"/>
                </a:lnTo>
                <a:lnTo>
                  <a:pt x="42" y="206"/>
                </a:lnTo>
                <a:lnTo>
                  <a:pt x="42" y="216"/>
                </a:lnTo>
                <a:lnTo>
                  <a:pt x="40" y="227"/>
                </a:lnTo>
                <a:lnTo>
                  <a:pt x="40" y="236"/>
                </a:lnTo>
                <a:lnTo>
                  <a:pt x="37" y="247"/>
                </a:lnTo>
                <a:lnTo>
                  <a:pt x="37" y="258"/>
                </a:lnTo>
                <a:lnTo>
                  <a:pt x="35" y="270"/>
                </a:lnTo>
                <a:lnTo>
                  <a:pt x="35" y="281"/>
                </a:lnTo>
                <a:lnTo>
                  <a:pt x="33" y="295"/>
                </a:lnTo>
                <a:lnTo>
                  <a:pt x="33" y="306"/>
                </a:lnTo>
                <a:lnTo>
                  <a:pt x="33" y="317"/>
                </a:lnTo>
                <a:lnTo>
                  <a:pt x="32" y="331"/>
                </a:lnTo>
                <a:lnTo>
                  <a:pt x="32" y="345"/>
                </a:lnTo>
                <a:lnTo>
                  <a:pt x="32" y="356"/>
                </a:lnTo>
                <a:lnTo>
                  <a:pt x="30" y="370"/>
                </a:lnTo>
                <a:lnTo>
                  <a:pt x="30" y="383"/>
                </a:lnTo>
                <a:lnTo>
                  <a:pt x="30" y="397"/>
                </a:lnTo>
                <a:lnTo>
                  <a:pt x="30" y="411"/>
                </a:lnTo>
                <a:lnTo>
                  <a:pt x="30" y="424"/>
                </a:lnTo>
                <a:lnTo>
                  <a:pt x="27" y="437"/>
                </a:lnTo>
                <a:lnTo>
                  <a:pt x="27" y="451"/>
                </a:lnTo>
                <a:lnTo>
                  <a:pt x="27" y="465"/>
                </a:lnTo>
                <a:lnTo>
                  <a:pt x="27" y="481"/>
                </a:lnTo>
                <a:lnTo>
                  <a:pt x="27" y="495"/>
                </a:lnTo>
                <a:lnTo>
                  <a:pt x="25" y="509"/>
                </a:lnTo>
                <a:lnTo>
                  <a:pt x="25" y="521"/>
                </a:lnTo>
                <a:lnTo>
                  <a:pt x="25" y="537"/>
                </a:lnTo>
                <a:lnTo>
                  <a:pt x="25" y="551"/>
                </a:lnTo>
                <a:lnTo>
                  <a:pt x="25" y="565"/>
                </a:lnTo>
                <a:lnTo>
                  <a:pt x="25" y="579"/>
                </a:lnTo>
                <a:lnTo>
                  <a:pt x="25" y="594"/>
                </a:lnTo>
                <a:lnTo>
                  <a:pt x="23" y="607"/>
                </a:lnTo>
                <a:lnTo>
                  <a:pt x="23" y="621"/>
                </a:lnTo>
                <a:lnTo>
                  <a:pt x="23" y="635"/>
                </a:lnTo>
                <a:lnTo>
                  <a:pt x="23" y="649"/>
                </a:lnTo>
                <a:lnTo>
                  <a:pt x="23" y="662"/>
                </a:lnTo>
                <a:lnTo>
                  <a:pt x="25" y="676"/>
                </a:lnTo>
                <a:lnTo>
                  <a:pt x="25" y="690"/>
                </a:lnTo>
                <a:lnTo>
                  <a:pt x="25" y="702"/>
                </a:lnTo>
                <a:lnTo>
                  <a:pt x="25" y="715"/>
                </a:lnTo>
                <a:lnTo>
                  <a:pt x="25" y="727"/>
                </a:lnTo>
                <a:lnTo>
                  <a:pt x="27" y="741"/>
                </a:lnTo>
                <a:lnTo>
                  <a:pt x="27" y="752"/>
                </a:lnTo>
                <a:lnTo>
                  <a:pt x="27" y="764"/>
                </a:lnTo>
                <a:lnTo>
                  <a:pt x="30" y="777"/>
                </a:lnTo>
                <a:lnTo>
                  <a:pt x="32" y="789"/>
                </a:lnTo>
                <a:lnTo>
                  <a:pt x="32" y="800"/>
                </a:lnTo>
                <a:lnTo>
                  <a:pt x="33" y="812"/>
                </a:lnTo>
                <a:lnTo>
                  <a:pt x="35" y="821"/>
                </a:lnTo>
                <a:lnTo>
                  <a:pt x="37" y="835"/>
                </a:lnTo>
                <a:lnTo>
                  <a:pt x="37" y="849"/>
                </a:lnTo>
                <a:lnTo>
                  <a:pt x="40" y="861"/>
                </a:lnTo>
                <a:lnTo>
                  <a:pt x="40" y="878"/>
                </a:lnTo>
                <a:lnTo>
                  <a:pt x="40" y="894"/>
                </a:lnTo>
                <a:lnTo>
                  <a:pt x="40" y="909"/>
                </a:lnTo>
                <a:lnTo>
                  <a:pt x="40" y="925"/>
                </a:lnTo>
                <a:lnTo>
                  <a:pt x="40" y="941"/>
                </a:lnTo>
                <a:lnTo>
                  <a:pt x="37" y="959"/>
                </a:lnTo>
                <a:lnTo>
                  <a:pt x="37" y="978"/>
                </a:lnTo>
                <a:lnTo>
                  <a:pt x="37" y="995"/>
                </a:lnTo>
                <a:lnTo>
                  <a:pt x="35" y="1014"/>
                </a:lnTo>
                <a:lnTo>
                  <a:pt x="35" y="1031"/>
                </a:lnTo>
                <a:lnTo>
                  <a:pt x="33" y="1053"/>
                </a:lnTo>
                <a:lnTo>
                  <a:pt x="32" y="1070"/>
                </a:lnTo>
                <a:lnTo>
                  <a:pt x="32" y="1089"/>
                </a:lnTo>
                <a:lnTo>
                  <a:pt x="30" y="1106"/>
                </a:lnTo>
                <a:lnTo>
                  <a:pt x="30" y="1128"/>
                </a:lnTo>
                <a:lnTo>
                  <a:pt x="27" y="1145"/>
                </a:lnTo>
                <a:lnTo>
                  <a:pt x="27" y="1164"/>
                </a:lnTo>
                <a:lnTo>
                  <a:pt x="27" y="1181"/>
                </a:lnTo>
                <a:lnTo>
                  <a:pt x="27" y="1200"/>
                </a:lnTo>
                <a:lnTo>
                  <a:pt x="27" y="1218"/>
                </a:lnTo>
                <a:lnTo>
                  <a:pt x="27" y="1234"/>
                </a:lnTo>
                <a:lnTo>
                  <a:pt x="27" y="1249"/>
                </a:lnTo>
                <a:lnTo>
                  <a:pt x="30" y="1265"/>
                </a:lnTo>
                <a:lnTo>
                  <a:pt x="30" y="1282"/>
                </a:lnTo>
                <a:lnTo>
                  <a:pt x="32" y="1298"/>
                </a:lnTo>
                <a:lnTo>
                  <a:pt x="33" y="1310"/>
                </a:lnTo>
                <a:lnTo>
                  <a:pt x="37" y="1324"/>
                </a:lnTo>
                <a:lnTo>
                  <a:pt x="40" y="1338"/>
                </a:lnTo>
                <a:lnTo>
                  <a:pt x="44" y="1349"/>
                </a:lnTo>
                <a:lnTo>
                  <a:pt x="42" y="1352"/>
                </a:lnTo>
                <a:lnTo>
                  <a:pt x="40" y="1352"/>
                </a:lnTo>
                <a:lnTo>
                  <a:pt x="37" y="1354"/>
                </a:lnTo>
                <a:lnTo>
                  <a:pt x="37" y="1357"/>
                </a:lnTo>
                <a:lnTo>
                  <a:pt x="35" y="1359"/>
                </a:lnTo>
                <a:lnTo>
                  <a:pt x="33" y="1360"/>
                </a:lnTo>
                <a:lnTo>
                  <a:pt x="32" y="1363"/>
                </a:lnTo>
                <a:lnTo>
                  <a:pt x="32" y="1365"/>
                </a:lnTo>
                <a:lnTo>
                  <a:pt x="30" y="1370"/>
                </a:lnTo>
                <a:lnTo>
                  <a:pt x="27" y="1372"/>
                </a:lnTo>
                <a:lnTo>
                  <a:pt x="25" y="1374"/>
                </a:lnTo>
                <a:lnTo>
                  <a:pt x="25" y="1377"/>
                </a:lnTo>
                <a:lnTo>
                  <a:pt x="23" y="1382"/>
                </a:lnTo>
                <a:lnTo>
                  <a:pt x="22" y="1383"/>
                </a:lnTo>
                <a:lnTo>
                  <a:pt x="22" y="1388"/>
                </a:lnTo>
                <a:lnTo>
                  <a:pt x="20" y="1390"/>
                </a:lnTo>
                <a:lnTo>
                  <a:pt x="17" y="1395"/>
                </a:lnTo>
                <a:lnTo>
                  <a:pt x="17" y="1397"/>
                </a:lnTo>
                <a:lnTo>
                  <a:pt x="15" y="1402"/>
                </a:lnTo>
                <a:lnTo>
                  <a:pt x="13" y="1404"/>
                </a:lnTo>
                <a:lnTo>
                  <a:pt x="13" y="1408"/>
                </a:lnTo>
                <a:lnTo>
                  <a:pt x="12" y="1413"/>
                </a:lnTo>
                <a:lnTo>
                  <a:pt x="10" y="1415"/>
                </a:lnTo>
                <a:lnTo>
                  <a:pt x="10" y="1419"/>
                </a:lnTo>
                <a:lnTo>
                  <a:pt x="7" y="1424"/>
                </a:lnTo>
                <a:lnTo>
                  <a:pt x="5" y="1429"/>
                </a:lnTo>
                <a:lnTo>
                  <a:pt x="5" y="1432"/>
                </a:lnTo>
                <a:lnTo>
                  <a:pt x="3" y="1435"/>
                </a:lnTo>
                <a:lnTo>
                  <a:pt x="3" y="1440"/>
                </a:lnTo>
                <a:lnTo>
                  <a:pt x="1" y="1444"/>
                </a:lnTo>
                <a:lnTo>
                  <a:pt x="1" y="1447"/>
                </a:lnTo>
                <a:lnTo>
                  <a:pt x="0" y="1452"/>
                </a:lnTo>
                <a:lnTo>
                  <a:pt x="1668" y="1676"/>
                </a:lnTo>
              </a:path>
            </a:pathLst>
          </a:custGeom>
          <a:solidFill>
            <a:srgbClr val="9D6E3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FF9933"/>
                  </a:outerShdw>
                </a:effectLst>
              </a14:hiddenEffects>
            </a:ext>
          </a:extLst>
        </xdr:spPr>
      </xdr:sp>
      <xdr:sp macro="" textlink="">
        <xdr:nvSpPr>
          <xdr:cNvPr id="22" name="Freeform 26">
            <a:extLst>
              <a:ext uri="{FF2B5EF4-FFF2-40B4-BE49-F238E27FC236}">
                <a16:creationId xmlns:a16="http://schemas.microsoft.com/office/drawing/2014/main" id="{CA168FDE-3CED-4E47-BADA-DF8553342376}"/>
              </a:ext>
            </a:extLst>
          </xdr:cNvPr>
          <xdr:cNvSpPr>
            <a:spLocks/>
          </xdr:cNvSpPr>
        </xdr:nvSpPr>
        <xdr:spPr bwMode="auto">
          <a:xfrm>
            <a:off x="1511" y="2503"/>
            <a:ext cx="115" cy="161"/>
          </a:xfrm>
          <a:custGeom>
            <a:avLst/>
            <a:gdLst>
              <a:gd name="T0" fmla="*/ 0 w 1848"/>
              <a:gd name="T1" fmla="*/ 0 h 2157"/>
              <a:gd name="T2" fmla="*/ 0 w 1848"/>
              <a:gd name="T3" fmla="*/ 0 h 2157"/>
              <a:gd name="T4" fmla="*/ 0 w 1848"/>
              <a:gd name="T5" fmla="*/ 0 h 2157"/>
              <a:gd name="T6" fmla="*/ 0 w 1848"/>
              <a:gd name="T7" fmla="*/ 0 h 2157"/>
              <a:gd name="T8" fmla="*/ 0 w 1848"/>
              <a:gd name="T9" fmla="*/ 0 h 2157"/>
              <a:gd name="T10" fmla="*/ 0 w 1848"/>
              <a:gd name="T11" fmla="*/ 0 h 2157"/>
              <a:gd name="T12" fmla="*/ 0 w 1848"/>
              <a:gd name="T13" fmla="*/ 0 h 2157"/>
              <a:gd name="T14" fmla="*/ 0 w 1848"/>
              <a:gd name="T15" fmla="*/ 0 h 2157"/>
              <a:gd name="T16" fmla="*/ 0 w 1848"/>
              <a:gd name="T17" fmla="*/ 0 h 2157"/>
              <a:gd name="T18" fmla="*/ 0 w 1848"/>
              <a:gd name="T19" fmla="*/ 0 h 2157"/>
              <a:gd name="T20" fmla="*/ 0 w 1848"/>
              <a:gd name="T21" fmla="*/ 0 h 2157"/>
              <a:gd name="T22" fmla="*/ 0 w 1848"/>
              <a:gd name="T23" fmla="*/ 0 h 2157"/>
              <a:gd name="T24" fmla="*/ 0 w 1848"/>
              <a:gd name="T25" fmla="*/ 0 h 2157"/>
              <a:gd name="T26" fmla="*/ 0 w 1848"/>
              <a:gd name="T27" fmla="*/ 0 h 2157"/>
              <a:gd name="T28" fmla="*/ 0 w 1848"/>
              <a:gd name="T29" fmla="*/ 0 h 2157"/>
              <a:gd name="T30" fmla="*/ 0 w 1848"/>
              <a:gd name="T31" fmla="*/ 0 h 2157"/>
              <a:gd name="T32" fmla="*/ 0 w 1848"/>
              <a:gd name="T33" fmla="*/ 0 h 2157"/>
              <a:gd name="T34" fmla="*/ 0 w 1848"/>
              <a:gd name="T35" fmla="*/ 0 h 2157"/>
              <a:gd name="T36" fmla="*/ 0 w 1848"/>
              <a:gd name="T37" fmla="*/ 0 h 2157"/>
              <a:gd name="T38" fmla="*/ 0 w 1848"/>
              <a:gd name="T39" fmla="*/ 0 h 2157"/>
              <a:gd name="T40" fmla="*/ 0 w 1848"/>
              <a:gd name="T41" fmla="*/ 0 h 2157"/>
              <a:gd name="T42" fmla="*/ 0 w 1848"/>
              <a:gd name="T43" fmla="*/ 0 h 2157"/>
              <a:gd name="T44" fmla="*/ 0 w 1848"/>
              <a:gd name="T45" fmla="*/ 0 h 2157"/>
              <a:gd name="T46" fmla="*/ 0 w 1848"/>
              <a:gd name="T47" fmla="*/ 0 h 2157"/>
              <a:gd name="T48" fmla="*/ 0 w 1848"/>
              <a:gd name="T49" fmla="*/ 0 h 2157"/>
              <a:gd name="T50" fmla="*/ 0 w 1848"/>
              <a:gd name="T51" fmla="*/ 0 h 2157"/>
              <a:gd name="T52" fmla="*/ 0 w 1848"/>
              <a:gd name="T53" fmla="*/ 0 h 2157"/>
              <a:gd name="T54" fmla="*/ 0 w 1848"/>
              <a:gd name="T55" fmla="*/ 0 h 2157"/>
              <a:gd name="T56" fmla="*/ 0 w 1848"/>
              <a:gd name="T57" fmla="*/ 0 h 2157"/>
              <a:gd name="T58" fmla="*/ 0 w 1848"/>
              <a:gd name="T59" fmla="*/ 0 h 2157"/>
              <a:gd name="T60" fmla="*/ 0 w 1848"/>
              <a:gd name="T61" fmla="*/ 0 h 2157"/>
              <a:gd name="T62" fmla="*/ 0 w 1848"/>
              <a:gd name="T63" fmla="*/ 0 h 2157"/>
              <a:gd name="T64" fmla="*/ 0 w 1848"/>
              <a:gd name="T65" fmla="*/ 0 h 2157"/>
              <a:gd name="T66" fmla="*/ 0 w 1848"/>
              <a:gd name="T67" fmla="*/ 0 h 2157"/>
              <a:gd name="T68" fmla="*/ 0 w 1848"/>
              <a:gd name="T69" fmla="*/ 0 h 2157"/>
              <a:gd name="T70" fmla="*/ 0 w 1848"/>
              <a:gd name="T71" fmla="*/ 0 h 2157"/>
              <a:gd name="T72" fmla="*/ 0 w 1848"/>
              <a:gd name="T73" fmla="*/ 0 h 2157"/>
              <a:gd name="T74" fmla="*/ 0 w 1848"/>
              <a:gd name="T75" fmla="*/ 0 h 2157"/>
              <a:gd name="T76" fmla="*/ 0 w 1848"/>
              <a:gd name="T77" fmla="*/ 0 h 2157"/>
              <a:gd name="T78" fmla="*/ 0 w 1848"/>
              <a:gd name="T79" fmla="*/ 0 h 2157"/>
              <a:gd name="T80" fmla="*/ 0 w 1848"/>
              <a:gd name="T81" fmla="*/ 0 h 2157"/>
              <a:gd name="T82" fmla="*/ 0 w 1848"/>
              <a:gd name="T83" fmla="*/ 0 h 2157"/>
              <a:gd name="T84" fmla="*/ 0 w 1848"/>
              <a:gd name="T85" fmla="*/ 0 h 2157"/>
              <a:gd name="T86" fmla="*/ 0 w 1848"/>
              <a:gd name="T87" fmla="*/ 0 h 2157"/>
              <a:gd name="T88" fmla="*/ 0 w 1848"/>
              <a:gd name="T89" fmla="*/ 0 h 2157"/>
              <a:gd name="T90" fmla="*/ 0 w 1848"/>
              <a:gd name="T91" fmla="*/ 0 h 2157"/>
              <a:gd name="T92" fmla="*/ 0 w 1848"/>
              <a:gd name="T93" fmla="*/ 0 h 2157"/>
              <a:gd name="T94" fmla="*/ 0 w 1848"/>
              <a:gd name="T95" fmla="*/ 0 h 2157"/>
              <a:gd name="T96" fmla="*/ 0 w 1848"/>
              <a:gd name="T97" fmla="*/ 0 h 2157"/>
              <a:gd name="T98" fmla="*/ 0 w 1848"/>
              <a:gd name="T99" fmla="*/ 0 h 2157"/>
              <a:gd name="T100" fmla="*/ 0 w 1848"/>
              <a:gd name="T101" fmla="*/ 0 h 2157"/>
              <a:gd name="T102" fmla="*/ 0 w 1848"/>
              <a:gd name="T103" fmla="*/ 0 h 2157"/>
              <a:gd name="T104" fmla="*/ 0 w 1848"/>
              <a:gd name="T105" fmla="*/ 0 h 2157"/>
              <a:gd name="T106" fmla="*/ 0 w 1848"/>
              <a:gd name="T107" fmla="*/ 0 h 2157"/>
              <a:gd name="T108" fmla="*/ 0 w 1848"/>
              <a:gd name="T109" fmla="*/ 0 h 2157"/>
              <a:gd name="T110" fmla="*/ 0 w 1848"/>
              <a:gd name="T111" fmla="*/ 0 h 2157"/>
              <a:gd name="T112" fmla="*/ 0 w 1848"/>
              <a:gd name="T113" fmla="*/ 0 h 2157"/>
              <a:gd name="T114" fmla="*/ 0 w 1848"/>
              <a:gd name="T115" fmla="*/ 0 h 2157"/>
              <a:gd name="T116" fmla="*/ 0 w 1848"/>
              <a:gd name="T117" fmla="*/ 0 h 2157"/>
              <a:gd name="T118" fmla="*/ 0 w 1848"/>
              <a:gd name="T119" fmla="*/ 0 h 2157"/>
              <a:gd name="T120" fmla="*/ 0 w 1848"/>
              <a:gd name="T121" fmla="*/ 0 h 2157"/>
              <a:gd name="T122" fmla="*/ 0 w 1848"/>
              <a:gd name="T123" fmla="*/ 0 h 2157"/>
              <a:gd name="T124" fmla="*/ 0 w 1848"/>
              <a:gd name="T125" fmla="*/ 0 h 215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0" t="0" r="r" b="b"/>
            <a:pathLst>
              <a:path w="1848" h="2157">
                <a:moveTo>
                  <a:pt x="1056" y="49"/>
                </a:moveTo>
                <a:lnTo>
                  <a:pt x="1060" y="47"/>
                </a:lnTo>
                <a:lnTo>
                  <a:pt x="1064" y="46"/>
                </a:lnTo>
                <a:lnTo>
                  <a:pt x="1069" y="43"/>
                </a:lnTo>
                <a:lnTo>
                  <a:pt x="1072" y="41"/>
                </a:lnTo>
                <a:lnTo>
                  <a:pt x="1079" y="38"/>
                </a:lnTo>
                <a:lnTo>
                  <a:pt x="1082" y="36"/>
                </a:lnTo>
                <a:lnTo>
                  <a:pt x="1089" y="33"/>
                </a:lnTo>
                <a:lnTo>
                  <a:pt x="1092" y="32"/>
                </a:lnTo>
                <a:lnTo>
                  <a:pt x="1099" y="29"/>
                </a:lnTo>
                <a:lnTo>
                  <a:pt x="1102" y="27"/>
                </a:lnTo>
                <a:lnTo>
                  <a:pt x="1109" y="24"/>
                </a:lnTo>
                <a:lnTo>
                  <a:pt x="1114" y="22"/>
                </a:lnTo>
                <a:lnTo>
                  <a:pt x="1119" y="21"/>
                </a:lnTo>
                <a:lnTo>
                  <a:pt x="1124" y="18"/>
                </a:lnTo>
                <a:lnTo>
                  <a:pt x="1131" y="16"/>
                </a:lnTo>
                <a:lnTo>
                  <a:pt x="1134" y="16"/>
                </a:lnTo>
                <a:lnTo>
                  <a:pt x="1141" y="13"/>
                </a:lnTo>
                <a:lnTo>
                  <a:pt x="1146" y="11"/>
                </a:lnTo>
                <a:lnTo>
                  <a:pt x="1153" y="9"/>
                </a:lnTo>
                <a:lnTo>
                  <a:pt x="1156" y="7"/>
                </a:lnTo>
                <a:lnTo>
                  <a:pt x="1163" y="7"/>
                </a:lnTo>
                <a:lnTo>
                  <a:pt x="1166" y="4"/>
                </a:lnTo>
                <a:lnTo>
                  <a:pt x="1173" y="4"/>
                </a:lnTo>
                <a:lnTo>
                  <a:pt x="1179" y="2"/>
                </a:lnTo>
                <a:lnTo>
                  <a:pt x="1183" y="2"/>
                </a:lnTo>
                <a:lnTo>
                  <a:pt x="1187" y="0"/>
                </a:lnTo>
                <a:lnTo>
                  <a:pt x="1193" y="0"/>
                </a:lnTo>
                <a:lnTo>
                  <a:pt x="1197" y="0"/>
                </a:lnTo>
                <a:lnTo>
                  <a:pt x="1201" y="0"/>
                </a:lnTo>
                <a:lnTo>
                  <a:pt x="1205" y="0"/>
                </a:lnTo>
                <a:lnTo>
                  <a:pt x="1210" y="0"/>
                </a:lnTo>
                <a:lnTo>
                  <a:pt x="1213" y="2"/>
                </a:lnTo>
                <a:lnTo>
                  <a:pt x="1220" y="2"/>
                </a:lnTo>
                <a:lnTo>
                  <a:pt x="1223" y="2"/>
                </a:lnTo>
                <a:lnTo>
                  <a:pt x="1230" y="4"/>
                </a:lnTo>
                <a:lnTo>
                  <a:pt x="1233" y="7"/>
                </a:lnTo>
                <a:lnTo>
                  <a:pt x="1240" y="7"/>
                </a:lnTo>
                <a:lnTo>
                  <a:pt x="1243" y="9"/>
                </a:lnTo>
                <a:lnTo>
                  <a:pt x="1248" y="11"/>
                </a:lnTo>
                <a:lnTo>
                  <a:pt x="1253" y="11"/>
                </a:lnTo>
                <a:lnTo>
                  <a:pt x="1258" y="13"/>
                </a:lnTo>
                <a:lnTo>
                  <a:pt x="1262" y="16"/>
                </a:lnTo>
                <a:lnTo>
                  <a:pt x="1265" y="18"/>
                </a:lnTo>
                <a:lnTo>
                  <a:pt x="1272" y="21"/>
                </a:lnTo>
                <a:lnTo>
                  <a:pt x="1275" y="21"/>
                </a:lnTo>
                <a:lnTo>
                  <a:pt x="1280" y="22"/>
                </a:lnTo>
                <a:lnTo>
                  <a:pt x="1284" y="24"/>
                </a:lnTo>
                <a:lnTo>
                  <a:pt x="1290" y="27"/>
                </a:lnTo>
                <a:lnTo>
                  <a:pt x="1294" y="29"/>
                </a:lnTo>
                <a:lnTo>
                  <a:pt x="1298" y="32"/>
                </a:lnTo>
                <a:lnTo>
                  <a:pt x="1302" y="33"/>
                </a:lnTo>
                <a:lnTo>
                  <a:pt x="1306" y="36"/>
                </a:lnTo>
                <a:lnTo>
                  <a:pt x="1312" y="38"/>
                </a:lnTo>
                <a:lnTo>
                  <a:pt x="1316" y="41"/>
                </a:lnTo>
                <a:lnTo>
                  <a:pt x="1320" y="43"/>
                </a:lnTo>
                <a:lnTo>
                  <a:pt x="1324" y="46"/>
                </a:lnTo>
                <a:lnTo>
                  <a:pt x="1330" y="47"/>
                </a:lnTo>
                <a:lnTo>
                  <a:pt x="1334" y="49"/>
                </a:lnTo>
                <a:lnTo>
                  <a:pt x="1339" y="52"/>
                </a:lnTo>
                <a:lnTo>
                  <a:pt x="1344" y="54"/>
                </a:lnTo>
                <a:lnTo>
                  <a:pt x="1349" y="57"/>
                </a:lnTo>
                <a:lnTo>
                  <a:pt x="1354" y="58"/>
                </a:lnTo>
                <a:lnTo>
                  <a:pt x="1359" y="58"/>
                </a:lnTo>
                <a:lnTo>
                  <a:pt x="1364" y="61"/>
                </a:lnTo>
                <a:lnTo>
                  <a:pt x="1372" y="61"/>
                </a:lnTo>
                <a:lnTo>
                  <a:pt x="1381" y="61"/>
                </a:lnTo>
                <a:lnTo>
                  <a:pt x="1389" y="58"/>
                </a:lnTo>
                <a:lnTo>
                  <a:pt x="1396" y="58"/>
                </a:lnTo>
                <a:lnTo>
                  <a:pt x="1406" y="57"/>
                </a:lnTo>
                <a:lnTo>
                  <a:pt x="1415" y="57"/>
                </a:lnTo>
                <a:lnTo>
                  <a:pt x="1423" y="57"/>
                </a:lnTo>
                <a:lnTo>
                  <a:pt x="1431" y="54"/>
                </a:lnTo>
                <a:lnTo>
                  <a:pt x="1441" y="54"/>
                </a:lnTo>
                <a:lnTo>
                  <a:pt x="1449" y="54"/>
                </a:lnTo>
                <a:lnTo>
                  <a:pt x="1458" y="52"/>
                </a:lnTo>
                <a:lnTo>
                  <a:pt x="1465" y="52"/>
                </a:lnTo>
                <a:lnTo>
                  <a:pt x="1475" y="52"/>
                </a:lnTo>
                <a:lnTo>
                  <a:pt x="1483" y="52"/>
                </a:lnTo>
                <a:lnTo>
                  <a:pt x="1492" y="52"/>
                </a:lnTo>
                <a:lnTo>
                  <a:pt x="1500" y="52"/>
                </a:lnTo>
                <a:lnTo>
                  <a:pt x="1505" y="54"/>
                </a:lnTo>
                <a:lnTo>
                  <a:pt x="1513" y="54"/>
                </a:lnTo>
                <a:lnTo>
                  <a:pt x="1522" y="57"/>
                </a:lnTo>
                <a:lnTo>
                  <a:pt x="1528" y="57"/>
                </a:lnTo>
                <a:lnTo>
                  <a:pt x="1535" y="58"/>
                </a:lnTo>
                <a:lnTo>
                  <a:pt x="1542" y="61"/>
                </a:lnTo>
                <a:lnTo>
                  <a:pt x="1548" y="63"/>
                </a:lnTo>
                <a:lnTo>
                  <a:pt x="1554" y="68"/>
                </a:lnTo>
                <a:lnTo>
                  <a:pt x="1560" y="69"/>
                </a:lnTo>
                <a:lnTo>
                  <a:pt x="1564" y="74"/>
                </a:lnTo>
                <a:lnTo>
                  <a:pt x="1568" y="79"/>
                </a:lnTo>
                <a:lnTo>
                  <a:pt x="1572" y="86"/>
                </a:lnTo>
                <a:lnTo>
                  <a:pt x="1576" y="91"/>
                </a:lnTo>
                <a:lnTo>
                  <a:pt x="1580" y="97"/>
                </a:lnTo>
                <a:lnTo>
                  <a:pt x="1582" y="104"/>
                </a:lnTo>
                <a:lnTo>
                  <a:pt x="1584" y="111"/>
                </a:lnTo>
                <a:lnTo>
                  <a:pt x="1590" y="111"/>
                </a:lnTo>
                <a:lnTo>
                  <a:pt x="1596" y="113"/>
                </a:lnTo>
                <a:lnTo>
                  <a:pt x="1602" y="118"/>
                </a:lnTo>
                <a:lnTo>
                  <a:pt x="1609" y="122"/>
                </a:lnTo>
                <a:lnTo>
                  <a:pt x="1612" y="129"/>
                </a:lnTo>
                <a:lnTo>
                  <a:pt x="1619" y="138"/>
                </a:lnTo>
                <a:lnTo>
                  <a:pt x="1622" y="147"/>
                </a:lnTo>
                <a:lnTo>
                  <a:pt x="1629" y="158"/>
                </a:lnTo>
                <a:lnTo>
                  <a:pt x="1632" y="169"/>
                </a:lnTo>
                <a:lnTo>
                  <a:pt x="1636" y="183"/>
                </a:lnTo>
                <a:lnTo>
                  <a:pt x="1641" y="197"/>
                </a:lnTo>
                <a:lnTo>
                  <a:pt x="1644" y="213"/>
                </a:lnTo>
                <a:lnTo>
                  <a:pt x="1649" y="227"/>
                </a:lnTo>
                <a:lnTo>
                  <a:pt x="1651" y="242"/>
                </a:lnTo>
                <a:lnTo>
                  <a:pt x="1654" y="261"/>
                </a:lnTo>
                <a:lnTo>
                  <a:pt x="1659" y="276"/>
                </a:lnTo>
                <a:lnTo>
                  <a:pt x="1661" y="292"/>
                </a:lnTo>
                <a:lnTo>
                  <a:pt x="1664" y="311"/>
                </a:lnTo>
                <a:lnTo>
                  <a:pt x="1666" y="326"/>
                </a:lnTo>
                <a:lnTo>
                  <a:pt x="1669" y="344"/>
                </a:lnTo>
                <a:lnTo>
                  <a:pt x="1673" y="361"/>
                </a:lnTo>
                <a:lnTo>
                  <a:pt x="1675" y="376"/>
                </a:lnTo>
                <a:lnTo>
                  <a:pt x="1676" y="392"/>
                </a:lnTo>
                <a:lnTo>
                  <a:pt x="1679" y="408"/>
                </a:lnTo>
                <a:lnTo>
                  <a:pt x="1681" y="423"/>
                </a:lnTo>
                <a:lnTo>
                  <a:pt x="1683" y="437"/>
                </a:lnTo>
                <a:lnTo>
                  <a:pt x="1685" y="448"/>
                </a:lnTo>
                <a:lnTo>
                  <a:pt x="1685" y="462"/>
                </a:lnTo>
                <a:lnTo>
                  <a:pt x="1686" y="473"/>
                </a:lnTo>
                <a:lnTo>
                  <a:pt x="1689" y="482"/>
                </a:lnTo>
                <a:lnTo>
                  <a:pt x="1691" y="492"/>
                </a:lnTo>
                <a:lnTo>
                  <a:pt x="1691" y="498"/>
                </a:lnTo>
                <a:lnTo>
                  <a:pt x="1693" y="503"/>
                </a:lnTo>
                <a:lnTo>
                  <a:pt x="1693" y="507"/>
                </a:lnTo>
                <a:lnTo>
                  <a:pt x="1695" y="512"/>
                </a:lnTo>
                <a:lnTo>
                  <a:pt x="1698" y="517"/>
                </a:lnTo>
                <a:lnTo>
                  <a:pt x="1698" y="523"/>
                </a:lnTo>
                <a:lnTo>
                  <a:pt x="1699" y="528"/>
                </a:lnTo>
                <a:lnTo>
                  <a:pt x="1701" y="534"/>
                </a:lnTo>
                <a:lnTo>
                  <a:pt x="1701" y="539"/>
                </a:lnTo>
                <a:lnTo>
                  <a:pt x="1703" y="546"/>
                </a:lnTo>
                <a:lnTo>
                  <a:pt x="1703" y="553"/>
                </a:lnTo>
                <a:lnTo>
                  <a:pt x="1705" y="559"/>
                </a:lnTo>
                <a:lnTo>
                  <a:pt x="1708" y="567"/>
                </a:lnTo>
                <a:lnTo>
                  <a:pt x="1708" y="573"/>
                </a:lnTo>
                <a:lnTo>
                  <a:pt x="1709" y="579"/>
                </a:lnTo>
                <a:lnTo>
                  <a:pt x="1709" y="587"/>
                </a:lnTo>
                <a:lnTo>
                  <a:pt x="1711" y="593"/>
                </a:lnTo>
                <a:lnTo>
                  <a:pt x="1711" y="601"/>
                </a:lnTo>
                <a:lnTo>
                  <a:pt x="1713" y="607"/>
                </a:lnTo>
                <a:lnTo>
                  <a:pt x="1713" y="614"/>
                </a:lnTo>
                <a:lnTo>
                  <a:pt x="1713" y="621"/>
                </a:lnTo>
                <a:lnTo>
                  <a:pt x="1715" y="628"/>
                </a:lnTo>
                <a:lnTo>
                  <a:pt x="1715" y="632"/>
                </a:lnTo>
                <a:lnTo>
                  <a:pt x="1715" y="639"/>
                </a:lnTo>
                <a:lnTo>
                  <a:pt x="1718" y="646"/>
                </a:lnTo>
                <a:lnTo>
                  <a:pt x="1718" y="652"/>
                </a:lnTo>
                <a:lnTo>
                  <a:pt x="1718" y="659"/>
                </a:lnTo>
                <a:lnTo>
                  <a:pt x="1718" y="666"/>
                </a:lnTo>
                <a:lnTo>
                  <a:pt x="1719" y="671"/>
                </a:lnTo>
                <a:lnTo>
                  <a:pt x="1719" y="677"/>
                </a:lnTo>
                <a:lnTo>
                  <a:pt x="1719" y="684"/>
                </a:lnTo>
                <a:lnTo>
                  <a:pt x="1719" y="689"/>
                </a:lnTo>
                <a:lnTo>
                  <a:pt x="1719" y="693"/>
                </a:lnTo>
                <a:lnTo>
                  <a:pt x="1721" y="701"/>
                </a:lnTo>
                <a:lnTo>
                  <a:pt x="1723" y="709"/>
                </a:lnTo>
                <a:lnTo>
                  <a:pt x="1725" y="716"/>
                </a:lnTo>
                <a:lnTo>
                  <a:pt x="1728" y="723"/>
                </a:lnTo>
                <a:lnTo>
                  <a:pt x="1730" y="729"/>
                </a:lnTo>
                <a:lnTo>
                  <a:pt x="1731" y="737"/>
                </a:lnTo>
                <a:lnTo>
                  <a:pt x="1731" y="746"/>
                </a:lnTo>
                <a:lnTo>
                  <a:pt x="1733" y="752"/>
                </a:lnTo>
                <a:lnTo>
                  <a:pt x="1735" y="759"/>
                </a:lnTo>
                <a:lnTo>
                  <a:pt x="1738" y="768"/>
                </a:lnTo>
                <a:lnTo>
                  <a:pt x="1738" y="774"/>
                </a:lnTo>
                <a:lnTo>
                  <a:pt x="1740" y="784"/>
                </a:lnTo>
                <a:lnTo>
                  <a:pt x="1741" y="791"/>
                </a:lnTo>
                <a:lnTo>
                  <a:pt x="1741" y="799"/>
                </a:lnTo>
                <a:lnTo>
                  <a:pt x="1743" y="807"/>
                </a:lnTo>
                <a:lnTo>
                  <a:pt x="1743" y="816"/>
                </a:lnTo>
                <a:lnTo>
                  <a:pt x="1745" y="824"/>
                </a:lnTo>
                <a:lnTo>
                  <a:pt x="1745" y="834"/>
                </a:lnTo>
                <a:lnTo>
                  <a:pt x="1745" y="841"/>
                </a:lnTo>
                <a:lnTo>
                  <a:pt x="1748" y="849"/>
                </a:lnTo>
                <a:lnTo>
                  <a:pt x="1748" y="859"/>
                </a:lnTo>
                <a:lnTo>
                  <a:pt x="1748" y="868"/>
                </a:lnTo>
                <a:lnTo>
                  <a:pt x="1750" y="877"/>
                </a:lnTo>
                <a:lnTo>
                  <a:pt x="1750" y="888"/>
                </a:lnTo>
                <a:lnTo>
                  <a:pt x="1750" y="897"/>
                </a:lnTo>
                <a:lnTo>
                  <a:pt x="1750" y="907"/>
                </a:lnTo>
                <a:lnTo>
                  <a:pt x="1750" y="918"/>
                </a:lnTo>
                <a:lnTo>
                  <a:pt x="1750" y="927"/>
                </a:lnTo>
                <a:lnTo>
                  <a:pt x="1750" y="938"/>
                </a:lnTo>
                <a:lnTo>
                  <a:pt x="1750" y="947"/>
                </a:lnTo>
                <a:lnTo>
                  <a:pt x="1750" y="958"/>
                </a:lnTo>
                <a:lnTo>
                  <a:pt x="1750" y="969"/>
                </a:lnTo>
                <a:lnTo>
                  <a:pt x="1750" y="981"/>
                </a:lnTo>
                <a:lnTo>
                  <a:pt x="1750" y="994"/>
                </a:lnTo>
                <a:lnTo>
                  <a:pt x="1750" y="1004"/>
                </a:lnTo>
                <a:lnTo>
                  <a:pt x="1750" y="1016"/>
                </a:lnTo>
                <a:lnTo>
                  <a:pt x="1750" y="1024"/>
                </a:lnTo>
                <a:lnTo>
                  <a:pt x="1751" y="1031"/>
                </a:lnTo>
                <a:lnTo>
                  <a:pt x="1751" y="1041"/>
                </a:lnTo>
                <a:lnTo>
                  <a:pt x="1751" y="1047"/>
                </a:lnTo>
                <a:lnTo>
                  <a:pt x="1751" y="1053"/>
                </a:lnTo>
                <a:lnTo>
                  <a:pt x="1753" y="1058"/>
                </a:lnTo>
                <a:lnTo>
                  <a:pt x="1753" y="1066"/>
                </a:lnTo>
                <a:lnTo>
                  <a:pt x="1753" y="1069"/>
                </a:lnTo>
                <a:lnTo>
                  <a:pt x="1753" y="1074"/>
                </a:lnTo>
                <a:lnTo>
                  <a:pt x="1755" y="1078"/>
                </a:lnTo>
                <a:lnTo>
                  <a:pt x="1755" y="1081"/>
                </a:lnTo>
                <a:lnTo>
                  <a:pt x="1755" y="1086"/>
                </a:lnTo>
                <a:lnTo>
                  <a:pt x="1755" y="1088"/>
                </a:lnTo>
                <a:lnTo>
                  <a:pt x="1755" y="1092"/>
                </a:lnTo>
                <a:lnTo>
                  <a:pt x="1758" y="1094"/>
                </a:lnTo>
                <a:lnTo>
                  <a:pt x="1758" y="1099"/>
                </a:lnTo>
                <a:lnTo>
                  <a:pt x="1758" y="1102"/>
                </a:lnTo>
                <a:lnTo>
                  <a:pt x="1758" y="1106"/>
                </a:lnTo>
                <a:lnTo>
                  <a:pt x="1758" y="1108"/>
                </a:lnTo>
                <a:lnTo>
                  <a:pt x="1758" y="1113"/>
                </a:lnTo>
                <a:lnTo>
                  <a:pt x="1758" y="1114"/>
                </a:lnTo>
                <a:lnTo>
                  <a:pt x="1758" y="1119"/>
                </a:lnTo>
                <a:lnTo>
                  <a:pt x="1758" y="1124"/>
                </a:lnTo>
                <a:lnTo>
                  <a:pt x="1758" y="1128"/>
                </a:lnTo>
                <a:lnTo>
                  <a:pt x="1755" y="1136"/>
                </a:lnTo>
                <a:lnTo>
                  <a:pt x="1755" y="1139"/>
                </a:lnTo>
                <a:lnTo>
                  <a:pt x="1755" y="1147"/>
                </a:lnTo>
                <a:lnTo>
                  <a:pt x="1753" y="1153"/>
                </a:lnTo>
                <a:lnTo>
                  <a:pt x="1751" y="1172"/>
                </a:lnTo>
                <a:lnTo>
                  <a:pt x="1750" y="1189"/>
                </a:lnTo>
                <a:lnTo>
                  <a:pt x="1748" y="1211"/>
                </a:lnTo>
                <a:lnTo>
                  <a:pt x="1745" y="1228"/>
                </a:lnTo>
                <a:lnTo>
                  <a:pt x="1745" y="1248"/>
                </a:lnTo>
                <a:lnTo>
                  <a:pt x="1743" y="1267"/>
                </a:lnTo>
                <a:lnTo>
                  <a:pt x="1743" y="1287"/>
                </a:lnTo>
                <a:lnTo>
                  <a:pt x="1743" y="1308"/>
                </a:lnTo>
                <a:lnTo>
                  <a:pt x="1745" y="1326"/>
                </a:lnTo>
                <a:lnTo>
                  <a:pt x="1745" y="1346"/>
                </a:lnTo>
                <a:lnTo>
                  <a:pt x="1748" y="1367"/>
                </a:lnTo>
                <a:lnTo>
                  <a:pt x="1748" y="1387"/>
                </a:lnTo>
                <a:lnTo>
                  <a:pt x="1750" y="1406"/>
                </a:lnTo>
                <a:lnTo>
                  <a:pt x="1751" y="1426"/>
                </a:lnTo>
                <a:lnTo>
                  <a:pt x="1753" y="1446"/>
                </a:lnTo>
                <a:lnTo>
                  <a:pt x="1755" y="1466"/>
                </a:lnTo>
                <a:lnTo>
                  <a:pt x="1758" y="1484"/>
                </a:lnTo>
                <a:lnTo>
                  <a:pt x="1758" y="1504"/>
                </a:lnTo>
                <a:lnTo>
                  <a:pt x="1760" y="1526"/>
                </a:lnTo>
                <a:lnTo>
                  <a:pt x="1762" y="1543"/>
                </a:lnTo>
                <a:lnTo>
                  <a:pt x="1763" y="1563"/>
                </a:lnTo>
                <a:lnTo>
                  <a:pt x="1763" y="1582"/>
                </a:lnTo>
                <a:lnTo>
                  <a:pt x="1765" y="1602"/>
                </a:lnTo>
                <a:lnTo>
                  <a:pt x="1765" y="1621"/>
                </a:lnTo>
                <a:lnTo>
                  <a:pt x="1768" y="1638"/>
                </a:lnTo>
                <a:lnTo>
                  <a:pt x="1768" y="1657"/>
                </a:lnTo>
                <a:lnTo>
                  <a:pt x="1768" y="1674"/>
                </a:lnTo>
                <a:lnTo>
                  <a:pt x="1768" y="1693"/>
                </a:lnTo>
                <a:lnTo>
                  <a:pt x="1765" y="1711"/>
                </a:lnTo>
                <a:lnTo>
                  <a:pt x="1765" y="1729"/>
                </a:lnTo>
                <a:lnTo>
                  <a:pt x="1763" y="1746"/>
                </a:lnTo>
                <a:lnTo>
                  <a:pt x="1762" y="1763"/>
                </a:lnTo>
                <a:lnTo>
                  <a:pt x="1762" y="1838"/>
                </a:lnTo>
                <a:lnTo>
                  <a:pt x="1768" y="1844"/>
                </a:lnTo>
                <a:lnTo>
                  <a:pt x="1773" y="1849"/>
                </a:lnTo>
                <a:lnTo>
                  <a:pt x="1780" y="1856"/>
                </a:lnTo>
                <a:lnTo>
                  <a:pt x="1784" y="1861"/>
                </a:lnTo>
                <a:lnTo>
                  <a:pt x="1790" y="1867"/>
                </a:lnTo>
                <a:lnTo>
                  <a:pt x="1795" y="1872"/>
                </a:lnTo>
                <a:lnTo>
                  <a:pt x="1800" y="1879"/>
                </a:lnTo>
                <a:lnTo>
                  <a:pt x="1805" y="1883"/>
                </a:lnTo>
                <a:lnTo>
                  <a:pt x="1810" y="1891"/>
                </a:lnTo>
                <a:lnTo>
                  <a:pt x="1814" y="1894"/>
                </a:lnTo>
                <a:lnTo>
                  <a:pt x="1818" y="1902"/>
                </a:lnTo>
                <a:lnTo>
                  <a:pt x="1822" y="1906"/>
                </a:lnTo>
                <a:lnTo>
                  <a:pt x="1826" y="1913"/>
                </a:lnTo>
                <a:lnTo>
                  <a:pt x="1828" y="1917"/>
                </a:lnTo>
                <a:lnTo>
                  <a:pt x="1832" y="1922"/>
                </a:lnTo>
                <a:lnTo>
                  <a:pt x="1834" y="1928"/>
                </a:lnTo>
                <a:lnTo>
                  <a:pt x="1836" y="1933"/>
                </a:lnTo>
                <a:lnTo>
                  <a:pt x="1838" y="1938"/>
                </a:lnTo>
                <a:lnTo>
                  <a:pt x="1840" y="1944"/>
                </a:lnTo>
                <a:lnTo>
                  <a:pt x="1842" y="1949"/>
                </a:lnTo>
                <a:lnTo>
                  <a:pt x="1844" y="1953"/>
                </a:lnTo>
                <a:lnTo>
                  <a:pt x="1844" y="1961"/>
                </a:lnTo>
                <a:lnTo>
                  <a:pt x="1844" y="1964"/>
                </a:lnTo>
                <a:lnTo>
                  <a:pt x="1847" y="1969"/>
                </a:lnTo>
                <a:lnTo>
                  <a:pt x="1844" y="1976"/>
                </a:lnTo>
                <a:lnTo>
                  <a:pt x="1844" y="1981"/>
                </a:lnTo>
                <a:lnTo>
                  <a:pt x="1844" y="1986"/>
                </a:lnTo>
                <a:lnTo>
                  <a:pt x="1842" y="1992"/>
                </a:lnTo>
                <a:lnTo>
                  <a:pt x="1840" y="1997"/>
                </a:lnTo>
                <a:lnTo>
                  <a:pt x="1838" y="2001"/>
                </a:lnTo>
                <a:lnTo>
                  <a:pt x="1836" y="2008"/>
                </a:lnTo>
                <a:lnTo>
                  <a:pt x="1834" y="2013"/>
                </a:lnTo>
                <a:lnTo>
                  <a:pt x="1830" y="2013"/>
                </a:lnTo>
                <a:lnTo>
                  <a:pt x="1828" y="2013"/>
                </a:lnTo>
                <a:lnTo>
                  <a:pt x="1826" y="2013"/>
                </a:lnTo>
                <a:lnTo>
                  <a:pt x="1822" y="2014"/>
                </a:lnTo>
                <a:lnTo>
                  <a:pt x="1820" y="2014"/>
                </a:lnTo>
                <a:lnTo>
                  <a:pt x="1818" y="2014"/>
                </a:lnTo>
                <a:lnTo>
                  <a:pt x="1814" y="2014"/>
                </a:lnTo>
                <a:lnTo>
                  <a:pt x="1812" y="2017"/>
                </a:lnTo>
                <a:lnTo>
                  <a:pt x="1810" y="2017"/>
                </a:lnTo>
                <a:lnTo>
                  <a:pt x="1805" y="2017"/>
                </a:lnTo>
                <a:lnTo>
                  <a:pt x="1804" y="2017"/>
                </a:lnTo>
                <a:lnTo>
                  <a:pt x="1802" y="2019"/>
                </a:lnTo>
                <a:lnTo>
                  <a:pt x="1800" y="2019"/>
                </a:lnTo>
                <a:lnTo>
                  <a:pt x="1795" y="2019"/>
                </a:lnTo>
                <a:lnTo>
                  <a:pt x="1794" y="2019"/>
                </a:lnTo>
                <a:lnTo>
                  <a:pt x="1792" y="2022"/>
                </a:lnTo>
                <a:lnTo>
                  <a:pt x="1788" y="2022"/>
                </a:lnTo>
                <a:lnTo>
                  <a:pt x="1785" y="2022"/>
                </a:lnTo>
                <a:lnTo>
                  <a:pt x="1784" y="2022"/>
                </a:lnTo>
                <a:lnTo>
                  <a:pt x="1782" y="2024"/>
                </a:lnTo>
                <a:lnTo>
                  <a:pt x="1778" y="2024"/>
                </a:lnTo>
                <a:lnTo>
                  <a:pt x="1775" y="2024"/>
                </a:lnTo>
                <a:lnTo>
                  <a:pt x="1773" y="2024"/>
                </a:lnTo>
                <a:lnTo>
                  <a:pt x="1772" y="2024"/>
                </a:lnTo>
                <a:lnTo>
                  <a:pt x="1768" y="2026"/>
                </a:lnTo>
                <a:lnTo>
                  <a:pt x="1765" y="2026"/>
                </a:lnTo>
                <a:lnTo>
                  <a:pt x="1763" y="2026"/>
                </a:lnTo>
                <a:lnTo>
                  <a:pt x="1762" y="2026"/>
                </a:lnTo>
                <a:lnTo>
                  <a:pt x="1758" y="2026"/>
                </a:lnTo>
                <a:lnTo>
                  <a:pt x="1755" y="2026"/>
                </a:lnTo>
                <a:lnTo>
                  <a:pt x="1753" y="2026"/>
                </a:lnTo>
                <a:lnTo>
                  <a:pt x="1751" y="2026"/>
                </a:lnTo>
                <a:lnTo>
                  <a:pt x="1748" y="2037"/>
                </a:lnTo>
                <a:lnTo>
                  <a:pt x="1743" y="2049"/>
                </a:lnTo>
                <a:lnTo>
                  <a:pt x="1738" y="2058"/>
                </a:lnTo>
                <a:lnTo>
                  <a:pt x="1731" y="2064"/>
                </a:lnTo>
                <a:lnTo>
                  <a:pt x="1725" y="2073"/>
                </a:lnTo>
                <a:lnTo>
                  <a:pt x="1718" y="2081"/>
                </a:lnTo>
                <a:lnTo>
                  <a:pt x="1709" y="2086"/>
                </a:lnTo>
                <a:lnTo>
                  <a:pt x="1701" y="2092"/>
                </a:lnTo>
                <a:lnTo>
                  <a:pt x="1693" y="2097"/>
                </a:lnTo>
                <a:lnTo>
                  <a:pt x="1683" y="2101"/>
                </a:lnTo>
                <a:lnTo>
                  <a:pt x="1673" y="2103"/>
                </a:lnTo>
                <a:lnTo>
                  <a:pt x="1663" y="2108"/>
                </a:lnTo>
                <a:lnTo>
                  <a:pt x="1653" y="2109"/>
                </a:lnTo>
                <a:lnTo>
                  <a:pt x="1641" y="2112"/>
                </a:lnTo>
                <a:lnTo>
                  <a:pt x="1631" y="2114"/>
                </a:lnTo>
                <a:lnTo>
                  <a:pt x="1619" y="2114"/>
                </a:lnTo>
                <a:lnTo>
                  <a:pt x="1609" y="2117"/>
                </a:lnTo>
                <a:lnTo>
                  <a:pt x="1596" y="2117"/>
                </a:lnTo>
                <a:lnTo>
                  <a:pt x="1584" y="2117"/>
                </a:lnTo>
                <a:lnTo>
                  <a:pt x="1574" y="2119"/>
                </a:lnTo>
                <a:lnTo>
                  <a:pt x="1562" y="2119"/>
                </a:lnTo>
                <a:lnTo>
                  <a:pt x="1552" y="2119"/>
                </a:lnTo>
                <a:lnTo>
                  <a:pt x="1540" y="2119"/>
                </a:lnTo>
                <a:lnTo>
                  <a:pt x="1530" y="2119"/>
                </a:lnTo>
                <a:lnTo>
                  <a:pt x="1518" y="2119"/>
                </a:lnTo>
                <a:lnTo>
                  <a:pt x="1508" y="2119"/>
                </a:lnTo>
                <a:lnTo>
                  <a:pt x="1498" y="2122"/>
                </a:lnTo>
                <a:lnTo>
                  <a:pt x="1490" y="2122"/>
                </a:lnTo>
                <a:lnTo>
                  <a:pt x="1480" y="2122"/>
                </a:lnTo>
                <a:lnTo>
                  <a:pt x="1471" y="2123"/>
                </a:lnTo>
                <a:lnTo>
                  <a:pt x="1463" y="2123"/>
                </a:lnTo>
                <a:lnTo>
                  <a:pt x="1455" y="2126"/>
                </a:lnTo>
                <a:lnTo>
                  <a:pt x="1448" y="2128"/>
                </a:lnTo>
                <a:lnTo>
                  <a:pt x="1439" y="2128"/>
                </a:lnTo>
                <a:lnTo>
                  <a:pt x="1431" y="2131"/>
                </a:lnTo>
                <a:lnTo>
                  <a:pt x="1421" y="2133"/>
                </a:lnTo>
                <a:lnTo>
                  <a:pt x="1413" y="2134"/>
                </a:lnTo>
                <a:lnTo>
                  <a:pt x="1403" y="2134"/>
                </a:lnTo>
                <a:lnTo>
                  <a:pt x="1393" y="2137"/>
                </a:lnTo>
                <a:lnTo>
                  <a:pt x="1383" y="2139"/>
                </a:lnTo>
                <a:lnTo>
                  <a:pt x="1372" y="2142"/>
                </a:lnTo>
                <a:lnTo>
                  <a:pt x="1362" y="2142"/>
                </a:lnTo>
                <a:lnTo>
                  <a:pt x="1351" y="2144"/>
                </a:lnTo>
                <a:lnTo>
                  <a:pt x="1340" y="2146"/>
                </a:lnTo>
                <a:lnTo>
                  <a:pt x="1330" y="2146"/>
                </a:lnTo>
                <a:lnTo>
                  <a:pt x="1319" y="2148"/>
                </a:lnTo>
                <a:lnTo>
                  <a:pt x="1308" y="2148"/>
                </a:lnTo>
                <a:lnTo>
                  <a:pt x="1296" y="2151"/>
                </a:lnTo>
                <a:lnTo>
                  <a:pt x="1285" y="2151"/>
                </a:lnTo>
                <a:lnTo>
                  <a:pt x="1274" y="2153"/>
                </a:lnTo>
                <a:lnTo>
                  <a:pt x="1264" y="2153"/>
                </a:lnTo>
                <a:lnTo>
                  <a:pt x="1252" y="2153"/>
                </a:lnTo>
                <a:lnTo>
                  <a:pt x="1242" y="2153"/>
                </a:lnTo>
                <a:lnTo>
                  <a:pt x="1232" y="2153"/>
                </a:lnTo>
                <a:lnTo>
                  <a:pt x="1220" y="2156"/>
                </a:lnTo>
                <a:lnTo>
                  <a:pt x="1210" y="2153"/>
                </a:lnTo>
                <a:lnTo>
                  <a:pt x="1199" y="2153"/>
                </a:lnTo>
                <a:lnTo>
                  <a:pt x="1189" y="2153"/>
                </a:lnTo>
                <a:lnTo>
                  <a:pt x="1181" y="2153"/>
                </a:lnTo>
                <a:lnTo>
                  <a:pt x="1171" y="2153"/>
                </a:lnTo>
                <a:lnTo>
                  <a:pt x="1161" y="2151"/>
                </a:lnTo>
                <a:lnTo>
                  <a:pt x="1153" y="2151"/>
                </a:lnTo>
                <a:lnTo>
                  <a:pt x="1145" y="2148"/>
                </a:lnTo>
                <a:lnTo>
                  <a:pt x="1136" y="2146"/>
                </a:lnTo>
                <a:lnTo>
                  <a:pt x="1126" y="2144"/>
                </a:lnTo>
                <a:lnTo>
                  <a:pt x="1116" y="2142"/>
                </a:lnTo>
                <a:lnTo>
                  <a:pt x="1106" y="2139"/>
                </a:lnTo>
                <a:lnTo>
                  <a:pt x="1094" y="2137"/>
                </a:lnTo>
                <a:lnTo>
                  <a:pt x="1082" y="2137"/>
                </a:lnTo>
                <a:lnTo>
                  <a:pt x="1070" y="2134"/>
                </a:lnTo>
                <a:lnTo>
                  <a:pt x="1059" y="2133"/>
                </a:lnTo>
                <a:lnTo>
                  <a:pt x="1046" y="2133"/>
                </a:lnTo>
                <a:lnTo>
                  <a:pt x="1032" y="2131"/>
                </a:lnTo>
                <a:lnTo>
                  <a:pt x="1020" y="2131"/>
                </a:lnTo>
                <a:lnTo>
                  <a:pt x="1005" y="2131"/>
                </a:lnTo>
                <a:lnTo>
                  <a:pt x="993" y="2128"/>
                </a:lnTo>
                <a:lnTo>
                  <a:pt x="980" y="2128"/>
                </a:lnTo>
                <a:lnTo>
                  <a:pt x="965" y="2128"/>
                </a:lnTo>
                <a:lnTo>
                  <a:pt x="951" y="2128"/>
                </a:lnTo>
                <a:lnTo>
                  <a:pt x="937" y="2128"/>
                </a:lnTo>
                <a:lnTo>
                  <a:pt x="923" y="2128"/>
                </a:lnTo>
                <a:lnTo>
                  <a:pt x="909" y="2128"/>
                </a:lnTo>
                <a:lnTo>
                  <a:pt x="896" y="2128"/>
                </a:lnTo>
                <a:lnTo>
                  <a:pt x="883" y="2128"/>
                </a:lnTo>
                <a:lnTo>
                  <a:pt x="869" y="2128"/>
                </a:lnTo>
                <a:lnTo>
                  <a:pt x="854" y="2128"/>
                </a:lnTo>
                <a:lnTo>
                  <a:pt x="842" y="2128"/>
                </a:lnTo>
                <a:lnTo>
                  <a:pt x="829" y="2128"/>
                </a:lnTo>
                <a:lnTo>
                  <a:pt x="816" y="2128"/>
                </a:lnTo>
                <a:lnTo>
                  <a:pt x="802" y="2128"/>
                </a:lnTo>
                <a:lnTo>
                  <a:pt x="790" y="2128"/>
                </a:lnTo>
                <a:lnTo>
                  <a:pt x="777" y="2128"/>
                </a:lnTo>
                <a:lnTo>
                  <a:pt x="766" y="2128"/>
                </a:lnTo>
                <a:lnTo>
                  <a:pt x="755" y="2128"/>
                </a:lnTo>
                <a:lnTo>
                  <a:pt x="744" y="2128"/>
                </a:lnTo>
                <a:lnTo>
                  <a:pt x="733" y="2128"/>
                </a:lnTo>
                <a:lnTo>
                  <a:pt x="705" y="2131"/>
                </a:lnTo>
                <a:lnTo>
                  <a:pt x="677" y="2133"/>
                </a:lnTo>
                <a:lnTo>
                  <a:pt x="651" y="2134"/>
                </a:lnTo>
                <a:lnTo>
                  <a:pt x="625" y="2134"/>
                </a:lnTo>
                <a:lnTo>
                  <a:pt x="601" y="2134"/>
                </a:lnTo>
                <a:lnTo>
                  <a:pt x="576" y="2134"/>
                </a:lnTo>
                <a:lnTo>
                  <a:pt x="552" y="2134"/>
                </a:lnTo>
                <a:lnTo>
                  <a:pt x="530" y="2133"/>
                </a:lnTo>
                <a:lnTo>
                  <a:pt x="510" y="2133"/>
                </a:lnTo>
                <a:lnTo>
                  <a:pt x="487" y="2131"/>
                </a:lnTo>
                <a:lnTo>
                  <a:pt x="467" y="2128"/>
                </a:lnTo>
                <a:lnTo>
                  <a:pt x="450" y="2123"/>
                </a:lnTo>
                <a:lnTo>
                  <a:pt x="431" y="2122"/>
                </a:lnTo>
                <a:lnTo>
                  <a:pt x="413" y="2119"/>
                </a:lnTo>
                <a:lnTo>
                  <a:pt x="395" y="2114"/>
                </a:lnTo>
                <a:lnTo>
                  <a:pt x="378" y="2112"/>
                </a:lnTo>
                <a:lnTo>
                  <a:pt x="363" y="2108"/>
                </a:lnTo>
                <a:lnTo>
                  <a:pt x="348" y="2103"/>
                </a:lnTo>
                <a:lnTo>
                  <a:pt x="334" y="2101"/>
                </a:lnTo>
                <a:lnTo>
                  <a:pt x="321" y="2097"/>
                </a:lnTo>
                <a:lnTo>
                  <a:pt x="306" y="2092"/>
                </a:lnTo>
                <a:lnTo>
                  <a:pt x="294" y="2087"/>
                </a:lnTo>
                <a:lnTo>
                  <a:pt x="282" y="2086"/>
                </a:lnTo>
                <a:lnTo>
                  <a:pt x="270" y="2081"/>
                </a:lnTo>
                <a:lnTo>
                  <a:pt x="260" y="2076"/>
                </a:lnTo>
                <a:lnTo>
                  <a:pt x="250" y="2072"/>
                </a:lnTo>
                <a:lnTo>
                  <a:pt x="240" y="2069"/>
                </a:lnTo>
                <a:lnTo>
                  <a:pt x="230" y="2064"/>
                </a:lnTo>
                <a:lnTo>
                  <a:pt x="222" y="2062"/>
                </a:lnTo>
                <a:lnTo>
                  <a:pt x="214" y="2061"/>
                </a:lnTo>
                <a:lnTo>
                  <a:pt x="205" y="2056"/>
                </a:lnTo>
                <a:lnTo>
                  <a:pt x="200" y="2053"/>
                </a:lnTo>
                <a:lnTo>
                  <a:pt x="192" y="2053"/>
                </a:lnTo>
                <a:lnTo>
                  <a:pt x="185" y="2051"/>
                </a:lnTo>
                <a:lnTo>
                  <a:pt x="180" y="2049"/>
                </a:lnTo>
                <a:lnTo>
                  <a:pt x="173" y="2049"/>
                </a:lnTo>
                <a:lnTo>
                  <a:pt x="170" y="2047"/>
                </a:lnTo>
                <a:lnTo>
                  <a:pt x="163" y="2044"/>
                </a:lnTo>
                <a:lnTo>
                  <a:pt x="160" y="2042"/>
                </a:lnTo>
                <a:lnTo>
                  <a:pt x="153" y="2037"/>
                </a:lnTo>
                <a:lnTo>
                  <a:pt x="148" y="2036"/>
                </a:lnTo>
                <a:lnTo>
                  <a:pt x="145" y="2033"/>
                </a:lnTo>
                <a:lnTo>
                  <a:pt x="141" y="2028"/>
                </a:lnTo>
                <a:lnTo>
                  <a:pt x="137" y="2026"/>
                </a:lnTo>
                <a:lnTo>
                  <a:pt x="133" y="2024"/>
                </a:lnTo>
                <a:lnTo>
                  <a:pt x="128" y="2019"/>
                </a:lnTo>
                <a:lnTo>
                  <a:pt x="127" y="2014"/>
                </a:lnTo>
                <a:lnTo>
                  <a:pt x="123" y="2013"/>
                </a:lnTo>
                <a:lnTo>
                  <a:pt x="118" y="2008"/>
                </a:lnTo>
                <a:lnTo>
                  <a:pt x="115" y="2006"/>
                </a:lnTo>
                <a:lnTo>
                  <a:pt x="113" y="2001"/>
                </a:lnTo>
                <a:lnTo>
                  <a:pt x="108" y="1997"/>
                </a:lnTo>
                <a:lnTo>
                  <a:pt x="105" y="1992"/>
                </a:lnTo>
                <a:lnTo>
                  <a:pt x="103" y="1989"/>
                </a:lnTo>
                <a:lnTo>
                  <a:pt x="98" y="1986"/>
                </a:lnTo>
                <a:lnTo>
                  <a:pt x="95" y="1981"/>
                </a:lnTo>
                <a:lnTo>
                  <a:pt x="93" y="1978"/>
                </a:lnTo>
                <a:lnTo>
                  <a:pt x="88" y="1974"/>
                </a:lnTo>
                <a:lnTo>
                  <a:pt x="84" y="1969"/>
                </a:lnTo>
                <a:lnTo>
                  <a:pt x="81" y="1967"/>
                </a:lnTo>
                <a:lnTo>
                  <a:pt x="76" y="1963"/>
                </a:lnTo>
                <a:lnTo>
                  <a:pt x="73" y="1958"/>
                </a:lnTo>
                <a:lnTo>
                  <a:pt x="68" y="1956"/>
                </a:lnTo>
                <a:lnTo>
                  <a:pt x="64" y="1952"/>
                </a:lnTo>
                <a:lnTo>
                  <a:pt x="62" y="1952"/>
                </a:lnTo>
                <a:lnTo>
                  <a:pt x="61" y="1952"/>
                </a:lnTo>
                <a:lnTo>
                  <a:pt x="58" y="1949"/>
                </a:lnTo>
                <a:lnTo>
                  <a:pt x="56" y="1947"/>
                </a:lnTo>
                <a:lnTo>
                  <a:pt x="54" y="1947"/>
                </a:lnTo>
                <a:lnTo>
                  <a:pt x="52" y="1944"/>
                </a:lnTo>
                <a:lnTo>
                  <a:pt x="51" y="1942"/>
                </a:lnTo>
                <a:lnTo>
                  <a:pt x="48" y="1939"/>
                </a:lnTo>
                <a:lnTo>
                  <a:pt x="46" y="1938"/>
                </a:lnTo>
                <a:lnTo>
                  <a:pt x="44" y="1936"/>
                </a:lnTo>
                <a:lnTo>
                  <a:pt x="41" y="1931"/>
                </a:lnTo>
                <a:lnTo>
                  <a:pt x="38" y="1928"/>
                </a:lnTo>
                <a:lnTo>
                  <a:pt x="36" y="1927"/>
                </a:lnTo>
                <a:lnTo>
                  <a:pt x="32" y="1922"/>
                </a:lnTo>
                <a:lnTo>
                  <a:pt x="30" y="1919"/>
                </a:lnTo>
                <a:lnTo>
                  <a:pt x="26" y="1916"/>
                </a:lnTo>
                <a:lnTo>
                  <a:pt x="24" y="1913"/>
                </a:lnTo>
                <a:lnTo>
                  <a:pt x="22" y="1911"/>
                </a:lnTo>
                <a:lnTo>
                  <a:pt x="18" y="1906"/>
                </a:lnTo>
                <a:lnTo>
                  <a:pt x="16" y="1903"/>
                </a:lnTo>
                <a:lnTo>
                  <a:pt x="14" y="1899"/>
                </a:lnTo>
                <a:lnTo>
                  <a:pt x="12" y="1897"/>
                </a:lnTo>
                <a:lnTo>
                  <a:pt x="10" y="1894"/>
                </a:lnTo>
                <a:lnTo>
                  <a:pt x="8" y="1892"/>
                </a:lnTo>
                <a:lnTo>
                  <a:pt x="6" y="1891"/>
                </a:lnTo>
                <a:lnTo>
                  <a:pt x="4" y="1888"/>
                </a:lnTo>
                <a:lnTo>
                  <a:pt x="4" y="1886"/>
                </a:lnTo>
                <a:lnTo>
                  <a:pt x="2" y="1883"/>
                </a:lnTo>
                <a:lnTo>
                  <a:pt x="2" y="1881"/>
                </a:lnTo>
                <a:lnTo>
                  <a:pt x="0" y="1879"/>
                </a:lnTo>
                <a:lnTo>
                  <a:pt x="2" y="1877"/>
                </a:lnTo>
                <a:lnTo>
                  <a:pt x="2" y="1874"/>
                </a:lnTo>
                <a:lnTo>
                  <a:pt x="2" y="1872"/>
                </a:lnTo>
                <a:lnTo>
                  <a:pt x="4" y="1872"/>
                </a:lnTo>
                <a:lnTo>
                  <a:pt x="4" y="1869"/>
                </a:lnTo>
                <a:lnTo>
                  <a:pt x="6" y="1867"/>
                </a:lnTo>
                <a:lnTo>
                  <a:pt x="8" y="1867"/>
                </a:lnTo>
                <a:lnTo>
                  <a:pt x="10" y="1866"/>
                </a:lnTo>
                <a:lnTo>
                  <a:pt x="10" y="1863"/>
                </a:lnTo>
                <a:lnTo>
                  <a:pt x="12" y="1861"/>
                </a:lnTo>
                <a:lnTo>
                  <a:pt x="16" y="1858"/>
                </a:lnTo>
                <a:lnTo>
                  <a:pt x="18" y="1856"/>
                </a:lnTo>
                <a:lnTo>
                  <a:pt x="20" y="1854"/>
                </a:lnTo>
                <a:lnTo>
                  <a:pt x="22" y="1852"/>
                </a:lnTo>
                <a:lnTo>
                  <a:pt x="26" y="1849"/>
                </a:lnTo>
                <a:lnTo>
                  <a:pt x="28" y="1844"/>
                </a:lnTo>
                <a:lnTo>
                  <a:pt x="32" y="1843"/>
                </a:lnTo>
                <a:lnTo>
                  <a:pt x="34" y="1841"/>
                </a:lnTo>
                <a:lnTo>
                  <a:pt x="38" y="1838"/>
                </a:lnTo>
                <a:lnTo>
                  <a:pt x="42" y="1833"/>
                </a:lnTo>
                <a:lnTo>
                  <a:pt x="46" y="1831"/>
                </a:lnTo>
                <a:lnTo>
                  <a:pt x="51" y="1827"/>
                </a:lnTo>
                <a:lnTo>
                  <a:pt x="54" y="1824"/>
                </a:lnTo>
                <a:lnTo>
                  <a:pt x="58" y="1822"/>
                </a:lnTo>
                <a:lnTo>
                  <a:pt x="62" y="1818"/>
                </a:lnTo>
                <a:lnTo>
                  <a:pt x="66" y="1813"/>
                </a:lnTo>
                <a:lnTo>
                  <a:pt x="73" y="1811"/>
                </a:lnTo>
                <a:lnTo>
                  <a:pt x="76" y="1806"/>
                </a:lnTo>
                <a:lnTo>
                  <a:pt x="83" y="1804"/>
                </a:lnTo>
                <a:lnTo>
                  <a:pt x="83" y="1799"/>
                </a:lnTo>
                <a:lnTo>
                  <a:pt x="84" y="1794"/>
                </a:lnTo>
                <a:lnTo>
                  <a:pt x="84" y="1791"/>
                </a:lnTo>
                <a:lnTo>
                  <a:pt x="86" y="1786"/>
                </a:lnTo>
                <a:lnTo>
                  <a:pt x="88" y="1783"/>
                </a:lnTo>
                <a:lnTo>
                  <a:pt x="88" y="1779"/>
                </a:lnTo>
                <a:lnTo>
                  <a:pt x="91" y="1774"/>
                </a:lnTo>
                <a:lnTo>
                  <a:pt x="93" y="1769"/>
                </a:lnTo>
                <a:lnTo>
                  <a:pt x="93" y="1766"/>
                </a:lnTo>
                <a:lnTo>
                  <a:pt x="95" y="1763"/>
                </a:lnTo>
                <a:lnTo>
                  <a:pt x="96" y="1758"/>
                </a:lnTo>
                <a:lnTo>
                  <a:pt x="96" y="1754"/>
                </a:lnTo>
                <a:lnTo>
                  <a:pt x="98" y="1752"/>
                </a:lnTo>
                <a:lnTo>
                  <a:pt x="101" y="1747"/>
                </a:lnTo>
                <a:lnTo>
                  <a:pt x="101" y="1746"/>
                </a:lnTo>
                <a:lnTo>
                  <a:pt x="103" y="1741"/>
                </a:lnTo>
                <a:lnTo>
                  <a:pt x="105" y="1738"/>
                </a:lnTo>
                <a:lnTo>
                  <a:pt x="105" y="1733"/>
                </a:lnTo>
                <a:lnTo>
                  <a:pt x="106" y="1732"/>
                </a:lnTo>
                <a:lnTo>
                  <a:pt x="108" y="1727"/>
                </a:lnTo>
                <a:lnTo>
                  <a:pt x="108" y="1724"/>
                </a:lnTo>
                <a:lnTo>
                  <a:pt x="111" y="1722"/>
                </a:lnTo>
                <a:lnTo>
                  <a:pt x="113" y="1721"/>
                </a:lnTo>
                <a:lnTo>
                  <a:pt x="115" y="1716"/>
                </a:lnTo>
                <a:lnTo>
                  <a:pt x="115" y="1713"/>
                </a:lnTo>
                <a:lnTo>
                  <a:pt x="116" y="1711"/>
                </a:lnTo>
                <a:lnTo>
                  <a:pt x="118" y="1709"/>
                </a:lnTo>
                <a:lnTo>
                  <a:pt x="121" y="1707"/>
                </a:lnTo>
                <a:lnTo>
                  <a:pt x="121" y="1704"/>
                </a:lnTo>
                <a:lnTo>
                  <a:pt x="123" y="1702"/>
                </a:lnTo>
                <a:lnTo>
                  <a:pt x="125" y="1702"/>
                </a:lnTo>
                <a:lnTo>
                  <a:pt x="127" y="1699"/>
                </a:lnTo>
                <a:lnTo>
                  <a:pt x="123" y="1688"/>
                </a:lnTo>
                <a:lnTo>
                  <a:pt x="121" y="1674"/>
                </a:lnTo>
                <a:lnTo>
                  <a:pt x="116" y="1661"/>
                </a:lnTo>
                <a:lnTo>
                  <a:pt x="115" y="1648"/>
                </a:lnTo>
                <a:lnTo>
                  <a:pt x="113" y="1632"/>
                </a:lnTo>
                <a:lnTo>
                  <a:pt x="113" y="1616"/>
                </a:lnTo>
                <a:lnTo>
                  <a:pt x="111" y="1599"/>
                </a:lnTo>
                <a:lnTo>
                  <a:pt x="111" y="1584"/>
                </a:lnTo>
                <a:lnTo>
                  <a:pt x="111" y="1568"/>
                </a:lnTo>
                <a:lnTo>
                  <a:pt x="111" y="1551"/>
                </a:lnTo>
                <a:lnTo>
                  <a:pt x="111" y="1532"/>
                </a:lnTo>
                <a:lnTo>
                  <a:pt x="111" y="1514"/>
                </a:lnTo>
                <a:lnTo>
                  <a:pt x="111" y="1496"/>
                </a:lnTo>
                <a:lnTo>
                  <a:pt x="113" y="1478"/>
                </a:lnTo>
                <a:lnTo>
                  <a:pt x="113" y="1457"/>
                </a:lnTo>
                <a:lnTo>
                  <a:pt x="115" y="1439"/>
                </a:lnTo>
                <a:lnTo>
                  <a:pt x="115" y="1421"/>
                </a:lnTo>
                <a:lnTo>
                  <a:pt x="116" y="1403"/>
                </a:lnTo>
                <a:lnTo>
                  <a:pt x="118" y="1382"/>
                </a:lnTo>
                <a:lnTo>
                  <a:pt x="118" y="1364"/>
                </a:lnTo>
                <a:lnTo>
                  <a:pt x="121" y="1346"/>
                </a:lnTo>
                <a:lnTo>
                  <a:pt x="121" y="1328"/>
                </a:lnTo>
                <a:lnTo>
                  <a:pt x="121" y="1309"/>
                </a:lnTo>
                <a:lnTo>
                  <a:pt x="123" y="1294"/>
                </a:lnTo>
                <a:lnTo>
                  <a:pt x="123" y="1276"/>
                </a:lnTo>
                <a:lnTo>
                  <a:pt x="123" y="1259"/>
                </a:lnTo>
                <a:lnTo>
                  <a:pt x="123" y="1244"/>
                </a:lnTo>
                <a:lnTo>
                  <a:pt x="123" y="1228"/>
                </a:lnTo>
                <a:lnTo>
                  <a:pt x="123" y="1212"/>
                </a:lnTo>
                <a:lnTo>
                  <a:pt x="121" y="1199"/>
                </a:lnTo>
                <a:lnTo>
                  <a:pt x="121" y="1186"/>
                </a:lnTo>
                <a:lnTo>
                  <a:pt x="118" y="1172"/>
                </a:lnTo>
                <a:lnTo>
                  <a:pt x="116" y="1163"/>
                </a:lnTo>
                <a:lnTo>
                  <a:pt x="115" y="1151"/>
                </a:lnTo>
                <a:lnTo>
                  <a:pt x="115" y="1139"/>
                </a:lnTo>
                <a:lnTo>
                  <a:pt x="113" y="1128"/>
                </a:lnTo>
                <a:lnTo>
                  <a:pt x="111" y="1114"/>
                </a:lnTo>
                <a:lnTo>
                  <a:pt x="111" y="1103"/>
                </a:lnTo>
                <a:lnTo>
                  <a:pt x="108" y="1092"/>
                </a:lnTo>
                <a:lnTo>
                  <a:pt x="108" y="1078"/>
                </a:lnTo>
                <a:lnTo>
                  <a:pt x="108" y="1067"/>
                </a:lnTo>
                <a:lnTo>
                  <a:pt x="106" y="1053"/>
                </a:lnTo>
                <a:lnTo>
                  <a:pt x="106" y="1041"/>
                </a:lnTo>
                <a:lnTo>
                  <a:pt x="106" y="1027"/>
                </a:lnTo>
                <a:lnTo>
                  <a:pt x="106" y="1013"/>
                </a:lnTo>
                <a:lnTo>
                  <a:pt x="106" y="999"/>
                </a:lnTo>
                <a:lnTo>
                  <a:pt x="106" y="986"/>
                </a:lnTo>
                <a:lnTo>
                  <a:pt x="106" y="972"/>
                </a:lnTo>
                <a:lnTo>
                  <a:pt x="105" y="958"/>
                </a:lnTo>
                <a:lnTo>
                  <a:pt x="105" y="944"/>
                </a:lnTo>
                <a:lnTo>
                  <a:pt x="105" y="932"/>
                </a:lnTo>
                <a:lnTo>
                  <a:pt x="106" y="916"/>
                </a:lnTo>
                <a:lnTo>
                  <a:pt x="106" y="902"/>
                </a:lnTo>
                <a:lnTo>
                  <a:pt x="106" y="888"/>
                </a:lnTo>
                <a:lnTo>
                  <a:pt x="106" y="874"/>
                </a:lnTo>
                <a:lnTo>
                  <a:pt x="106" y="859"/>
                </a:lnTo>
                <a:lnTo>
                  <a:pt x="106" y="846"/>
                </a:lnTo>
                <a:lnTo>
                  <a:pt x="106" y="832"/>
                </a:lnTo>
                <a:lnTo>
                  <a:pt x="106" y="818"/>
                </a:lnTo>
                <a:lnTo>
                  <a:pt x="108" y="804"/>
                </a:lnTo>
                <a:lnTo>
                  <a:pt x="108" y="788"/>
                </a:lnTo>
                <a:lnTo>
                  <a:pt x="108" y="774"/>
                </a:lnTo>
                <a:lnTo>
                  <a:pt x="108" y="762"/>
                </a:lnTo>
                <a:lnTo>
                  <a:pt x="108" y="748"/>
                </a:lnTo>
                <a:lnTo>
                  <a:pt x="108" y="734"/>
                </a:lnTo>
                <a:lnTo>
                  <a:pt x="111" y="721"/>
                </a:lnTo>
                <a:lnTo>
                  <a:pt x="111" y="709"/>
                </a:lnTo>
                <a:lnTo>
                  <a:pt x="111" y="696"/>
                </a:lnTo>
                <a:lnTo>
                  <a:pt x="111" y="682"/>
                </a:lnTo>
                <a:lnTo>
                  <a:pt x="111" y="668"/>
                </a:lnTo>
                <a:lnTo>
                  <a:pt x="111" y="654"/>
                </a:lnTo>
                <a:lnTo>
                  <a:pt x="113" y="643"/>
                </a:lnTo>
                <a:lnTo>
                  <a:pt x="113" y="629"/>
                </a:lnTo>
                <a:lnTo>
                  <a:pt x="113" y="618"/>
                </a:lnTo>
                <a:lnTo>
                  <a:pt x="113" y="604"/>
                </a:lnTo>
                <a:lnTo>
                  <a:pt x="115" y="593"/>
                </a:lnTo>
                <a:lnTo>
                  <a:pt x="115" y="582"/>
                </a:lnTo>
                <a:lnTo>
                  <a:pt x="115" y="571"/>
                </a:lnTo>
                <a:lnTo>
                  <a:pt x="115" y="559"/>
                </a:lnTo>
                <a:lnTo>
                  <a:pt x="116" y="551"/>
                </a:lnTo>
                <a:lnTo>
                  <a:pt x="116" y="539"/>
                </a:lnTo>
                <a:lnTo>
                  <a:pt x="116" y="531"/>
                </a:lnTo>
                <a:lnTo>
                  <a:pt x="118" y="521"/>
                </a:lnTo>
                <a:lnTo>
                  <a:pt x="118" y="512"/>
                </a:lnTo>
                <a:lnTo>
                  <a:pt x="118" y="506"/>
                </a:lnTo>
                <a:lnTo>
                  <a:pt x="121" y="496"/>
                </a:lnTo>
                <a:lnTo>
                  <a:pt x="121" y="489"/>
                </a:lnTo>
                <a:lnTo>
                  <a:pt x="123" y="482"/>
                </a:lnTo>
                <a:lnTo>
                  <a:pt x="123" y="478"/>
                </a:lnTo>
                <a:lnTo>
                  <a:pt x="123" y="473"/>
                </a:lnTo>
                <a:lnTo>
                  <a:pt x="125" y="469"/>
                </a:lnTo>
                <a:lnTo>
                  <a:pt x="125" y="464"/>
                </a:lnTo>
                <a:lnTo>
                  <a:pt x="127" y="459"/>
                </a:lnTo>
                <a:lnTo>
                  <a:pt x="127" y="458"/>
                </a:lnTo>
                <a:lnTo>
                  <a:pt x="128" y="458"/>
                </a:lnTo>
                <a:lnTo>
                  <a:pt x="128" y="456"/>
                </a:lnTo>
                <a:lnTo>
                  <a:pt x="131" y="453"/>
                </a:lnTo>
                <a:lnTo>
                  <a:pt x="131" y="448"/>
                </a:lnTo>
                <a:lnTo>
                  <a:pt x="133" y="444"/>
                </a:lnTo>
                <a:lnTo>
                  <a:pt x="133" y="439"/>
                </a:lnTo>
                <a:lnTo>
                  <a:pt x="133" y="433"/>
                </a:lnTo>
                <a:lnTo>
                  <a:pt x="133" y="426"/>
                </a:lnTo>
                <a:lnTo>
                  <a:pt x="131" y="419"/>
                </a:lnTo>
                <a:lnTo>
                  <a:pt x="131" y="409"/>
                </a:lnTo>
                <a:lnTo>
                  <a:pt x="128" y="401"/>
                </a:lnTo>
                <a:lnTo>
                  <a:pt x="128" y="392"/>
                </a:lnTo>
                <a:lnTo>
                  <a:pt x="127" y="383"/>
                </a:lnTo>
                <a:lnTo>
                  <a:pt x="125" y="372"/>
                </a:lnTo>
                <a:lnTo>
                  <a:pt x="125" y="361"/>
                </a:lnTo>
                <a:lnTo>
                  <a:pt x="123" y="351"/>
                </a:lnTo>
                <a:lnTo>
                  <a:pt x="121" y="339"/>
                </a:lnTo>
                <a:lnTo>
                  <a:pt x="121" y="328"/>
                </a:lnTo>
                <a:lnTo>
                  <a:pt x="118" y="317"/>
                </a:lnTo>
                <a:lnTo>
                  <a:pt x="116" y="303"/>
                </a:lnTo>
                <a:lnTo>
                  <a:pt x="116" y="292"/>
                </a:lnTo>
                <a:lnTo>
                  <a:pt x="116" y="281"/>
                </a:lnTo>
                <a:lnTo>
                  <a:pt x="115" y="269"/>
                </a:lnTo>
                <a:lnTo>
                  <a:pt x="115" y="258"/>
                </a:lnTo>
                <a:lnTo>
                  <a:pt x="115" y="247"/>
                </a:lnTo>
                <a:lnTo>
                  <a:pt x="116" y="236"/>
                </a:lnTo>
                <a:lnTo>
                  <a:pt x="116" y="224"/>
                </a:lnTo>
                <a:lnTo>
                  <a:pt x="118" y="213"/>
                </a:lnTo>
                <a:lnTo>
                  <a:pt x="121" y="203"/>
                </a:lnTo>
                <a:lnTo>
                  <a:pt x="123" y="192"/>
                </a:lnTo>
                <a:lnTo>
                  <a:pt x="125" y="183"/>
                </a:lnTo>
                <a:lnTo>
                  <a:pt x="128" y="174"/>
                </a:lnTo>
                <a:lnTo>
                  <a:pt x="133" y="166"/>
                </a:lnTo>
                <a:lnTo>
                  <a:pt x="137" y="158"/>
                </a:lnTo>
                <a:lnTo>
                  <a:pt x="145" y="154"/>
                </a:lnTo>
                <a:lnTo>
                  <a:pt x="151" y="152"/>
                </a:lnTo>
                <a:lnTo>
                  <a:pt x="160" y="147"/>
                </a:lnTo>
                <a:lnTo>
                  <a:pt x="165" y="144"/>
                </a:lnTo>
                <a:lnTo>
                  <a:pt x="173" y="142"/>
                </a:lnTo>
                <a:lnTo>
                  <a:pt x="180" y="138"/>
                </a:lnTo>
                <a:lnTo>
                  <a:pt x="187" y="136"/>
                </a:lnTo>
                <a:lnTo>
                  <a:pt x="193" y="133"/>
                </a:lnTo>
                <a:lnTo>
                  <a:pt x="200" y="131"/>
                </a:lnTo>
                <a:lnTo>
                  <a:pt x="207" y="129"/>
                </a:lnTo>
                <a:lnTo>
                  <a:pt x="214" y="127"/>
                </a:lnTo>
                <a:lnTo>
                  <a:pt x="220" y="127"/>
                </a:lnTo>
                <a:lnTo>
                  <a:pt x="225" y="124"/>
                </a:lnTo>
                <a:lnTo>
                  <a:pt x="232" y="122"/>
                </a:lnTo>
                <a:lnTo>
                  <a:pt x="237" y="119"/>
                </a:lnTo>
                <a:lnTo>
                  <a:pt x="244" y="119"/>
                </a:lnTo>
                <a:lnTo>
                  <a:pt x="250" y="118"/>
                </a:lnTo>
                <a:lnTo>
                  <a:pt x="256" y="118"/>
                </a:lnTo>
                <a:lnTo>
                  <a:pt x="262" y="116"/>
                </a:lnTo>
                <a:lnTo>
                  <a:pt x="266" y="116"/>
                </a:lnTo>
                <a:lnTo>
                  <a:pt x="272" y="113"/>
                </a:lnTo>
                <a:lnTo>
                  <a:pt x="276" y="113"/>
                </a:lnTo>
                <a:lnTo>
                  <a:pt x="282" y="111"/>
                </a:lnTo>
                <a:lnTo>
                  <a:pt x="286" y="111"/>
                </a:lnTo>
                <a:lnTo>
                  <a:pt x="292" y="111"/>
                </a:lnTo>
                <a:lnTo>
                  <a:pt x="296" y="108"/>
                </a:lnTo>
                <a:lnTo>
                  <a:pt x="301" y="108"/>
                </a:lnTo>
                <a:lnTo>
                  <a:pt x="304" y="106"/>
                </a:lnTo>
                <a:lnTo>
                  <a:pt x="308" y="106"/>
                </a:lnTo>
                <a:lnTo>
                  <a:pt x="312" y="106"/>
                </a:lnTo>
                <a:lnTo>
                  <a:pt x="316" y="104"/>
                </a:lnTo>
                <a:lnTo>
                  <a:pt x="318" y="104"/>
                </a:lnTo>
                <a:lnTo>
                  <a:pt x="321" y="104"/>
                </a:lnTo>
                <a:lnTo>
                  <a:pt x="322" y="104"/>
                </a:lnTo>
                <a:lnTo>
                  <a:pt x="326" y="104"/>
                </a:lnTo>
                <a:lnTo>
                  <a:pt x="328" y="102"/>
                </a:lnTo>
                <a:lnTo>
                  <a:pt x="331" y="102"/>
                </a:lnTo>
                <a:lnTo>
                  <a:pt x="333" y="102"/>
                </a:lnTo>
                <a:lnTo>
                  <a:pt x="334" y="99"/>
                </a:lnTo>
                <a:lnTo>
                  <a:pt x="336" y="99"/>
                </a:lnTo>
                <a:lnTo>
                  <a:pt x="338" y="97"/>
                </a:lnTo>
                <a:lnTo>
                  <a:pt x="341" y="97"/>
                </a:lnTo>
                <a:lnTo>
                  <a:pt x="343" y="94"/>
                </a:lnTo>
                <a:lnTo>
                  <a:pt x="344" y="93"/>
                </a:lnTo>
                <a:lnTo>
                  <a:pt x="346" y="93"/>
                </a:lnTo>
                <a:lnTo>
                  <a:pt x="348" y="91"/>
                </a:lnTo>
                <a:lnTo>
                  <a:pt x="351" y="88"/>
                </a:lnTo>
                <a:lnTo>
                  <a:pt x="353" y="88"/>
                </a:lnTo>
                <a:lnTo>
                  <a:pt x="354" y="86"/>
                </a:lnTo>
                <a:lnTo>
                  <a:pt x="358" y="83"/>
                </a:lnTo>
                <a:lnTo>
                  <a:pt x="361" y="82"/>
                </a:lnTo>
                <a:lnTo>
                  <a:pt x="363" y="82"/>
                </a:lnTo>
                <a:lnTo>
                  <a:pt x="365" y="79"/>
                </a:lnTo>
                <a:lnTo>
                  <a:pt x="368" y="77"/>
                </a:lnTo>
                <a:lnTo>
                  <a:pt x="371" y="77"/>
                </a:lnTo>
                <a:lnTo>
                  <a:pt x="375" y="74"/>
                </a:lnTo>
                <a:lnTo>
                  <a:pt x="376" y="74"/>
                </a:lnTo>
                <a:lnTo>
                  <a:pt x="381" y="72"/>
                </a:lnTo>
                <a:lnTo>
                  <a:pt x="383" y="72"/>
                </a:lnTo>
                <a:lnTo>
                  <a:pt x="387" y="69"/>
                </a:lnTo>
                <a:lnTo>
                  <a:pt x="391" y="69"/>
                </a:lnTo>
                <a:lnTo>
                  <a:pt x="393" y="69"/>
                </a:lnTo>
                <a:lnTo>
                  <a:pt x="397" y="69"/>
                </a:lnTo>
                <a:lnTo>
                  <a:pt x="401" y="69"/>
                </a:lnTo>
                <a:lnTo>
                  <a:pt x="405" y="68"/>
                </a:lnTo>
                <a:lnTo>
                  <a:pt x="408" y="69"/>
                </a:lnTo>
                <a:lnTo>
                  <a:pt x="413" y="69"/>
                </a:lnTo>
                <a:lnTo>
                  <a:pt x="417" y="69"/>
                </a:lnTo>
                <a:lnTo>
                  <a:pt x="420" y="69"/>
                </a:lnTo>
                <a:lnTo>
                  <a:pt x="423" y="72"/>
                </a:lnTo>
                <a:lnTo>
                  <a:pt x="425" y="72"/>
                </a:lnTo>
                <a:lnTo>
                  <a:pt x="430" y="74"/>
                </a:lnTo>
                <a:lnTo>
                  <a:pt x="431" y="74"/>
                </a:lnTo>
                <a:lnTo>
                  <a:pt x="433" y="77"/>
                </a:lnTo>
                <a:lnTo>
                  <a:pt x="437" y="77"/>
                </a:lnTo>
                <a:lnTo>
                  <a:pt x="440" y="79"/>
                </a:lnTo>
                <a:lnTo>
                  <a:pt x="441" y="82"/>
                </a:lnTo>
                <a:lnTo>
                  <a:pt x="445" y="82"/>
                </a:lnTo>
                <a:lnTo>
                  <a:pt x="447" y="83"/>
                </a:lnTo>
                <a:lnTo>
                  <a:pt x="452" y="86"/>
                </a:lnTo>
                <a:lnTo>
                  <a:pt x="455" y="86"/>
                </a:lnTo>
                <a:lnTo>
                  <a:pt x="457" y="88"/>
                </a:lnTo>
                <a:lnTo>
                  <a:pt x="462" y="91"/>
                </a:lnTo>
                <a:lnTo>
                  <a:pt x="465" y="91"/>
                </a:lnTo>
                <a:lnTo>
                  <a:pt x="470" y="93"/>
                </a:lnTo>
                <a:lnTo>
                  <a:pt x="474" y="93"/>
                </a:lnTo>
                <a:lnTo>
                  <a:pt x="480" y="94"/>
                </a:lnTo>
                <a:lnTo>
                  <a:pt x="484" y="94"/>
                </a:lnTo>
                <a:lnTo>
                  <a:pt x="490" y="97"/>
                </a:lnTo>
                <a:lnTo>
                  <a:pt x="495" y="97"/>
                </a:lnTo>
                <a:lnTo>
                  <a:pt x="502" y="97"/>
                </a:lnTo>
                <a:lnTo>
                  <a:pt x="507" y="97"/>
                </a:lnTo>
                <a:lnTo>
                  <a:pt x="514" y="97"/>
                </a:lnTo>
                <a:lnTo>
                  <a:pt x="522" y="97"/>
                </a:lnTo>
                <a:lnTo>
                  <a:pt x="530" y="97"/>
                </a:lnTo>
                <a:lnTo>
                  <a:pt x="538" y="97"/>
                </a:lnTo>
                <a:lnTo>
                  <a:pt x="552" y="94"/>
                </a:lnTo>
                <a:lnTo>
                  <a:pt x="566" y="91"/>
                </a:lnTo>
                <a:lnTo>
                  <a:pt x="581" y="88"/>
                </a:lnTo>
                <a:lnTo>
                  <a:pt x="596" y="83"/>
                </a:lnTo>
                <a:lnTo>
                  <a:pt x="611" y="82"/>
                </a:lnTo>
                <a:lnTo>
                  <a:pt x="626" y="77"/>
                </a:lnTo>
                <a:lnTo>
                  <a:pt x="641" y="72"/>
                </a:lnTo>
                <a:lnTo>
                  <a:pt x="657" y="69"/>
                </a:lnTo>
                <a:lnTo>
                  <a:pt x="673" y="66"/>
                </a:lnTo>
                <a:lnTo>
                  <a:pt x="690" y="61"/>
                </a:lnTo>
                <a:lnTo>
                  <a:pt x="705" y="58"/>
                </a:lnTo>
                <a:lnTo>
                  <a:pt x="722" y="54"/>
                </a:lnTo>
                <a:lnTo>
                  <a:pt x="737" y="49"/>
                </a:lnTo>
                <a:lnTo>
                  <a:pt x="754" y="47"/>
                </a:lnTo>
                <a:lnTo>
                  <a:pt x="770" y="43"/>
                </a:lnTo>
                <a:lnTo>
                  <a:pt x="786" y="41"/>
                </a:lnTo>
                <a:lnTo>
                  <a:pt x="804" y="36"/>
                </a:lnTo>
                <a:lnTo>
                  <a:pt x="820" y="33"/>
                </a:lnTo>
                <a:lnTo>
                  <a:pt x="836" y="32"/>
                </a:lnTo>
                <a:lnTo>
                  <a:pt x="853" y="29"/>
                </a:lnTo>
                <a:lnTo>
                  <a:pt x="869" y="27"/>
                </a:lnTo>
                <a:lnTo>
                  <a:pt x="885" y="24"/>
                </a:lnTo>
                <a:lnTo>
                  <a:pt x="901" y="24"/>
                </a:lnTo>
                <a:lnTo>
                  <a:pt x="917" y="24"/>
                </a:lnTo>
                <a:lnTo>
                  <a:pt x="933" y="24"/>
                </a:lnTo>
                <a:lnTo>
                  <a:pt x="950" y="24"/>
                </a:lnTo>
                <a:lnTo>
                  <a:pt x="965" y="24"/>
                </a:lnTo>
                <a:lnTo>
                  <a:pt x="980" y="27"/>
                </a:lnTo>
                <a:lnTo>
                  <a:pt x="995" y="29"/>
                </a:lnTo>
                <a:lnTo>
                  <a:pt x="1010" y="32"/>
                </a:lnTo>
                <a:lnTo>
                  <a:pt x="1026" y="33"/>
                </a:lnTo>
                <a:lnTo>
                  <a:pt x="1040" y="38"/>
                </a:lnTo>
                <a:lnTo>
                  <a:pt x="1056" y="49"/>
                </a:lnTo>
              </a:path>
            </a:pathLst>
          </a:custGeom>
          <a:noFill/>
          <a:ln w="12700" cap="rnd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7F1496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FF9933"/>
                  </a:outerShdw>
                </a:effectLst>
              </a14:hiddenEffects>
            </a:ext>
          </a:extLst>
        </xdr:spPr>
      </xdr:sp>
      <xdr:sp macro="" textlink="">
        <xdr:nvSpPr>
          <xdr:cNvPr id="23" name="Freeform 27">
            <a:extLst>
              <a:ext uri="{FF2B5EF4-FFF2-40B4-BE49-F238E27FC236}">
                <a16:creationId xmlns:a16="http://schemas.microsoft.com/office/drawing/2014/main" id="{2F0B78F5-4F10-43B9-B224-F81A687AC389}"/>
              </a:ext>
            </a:extLst>
          </xdr:cNvPr>
          <xdr:cNvSpPr>
            <a:spLocks/>
          </xdr:cNvSpPr>
        </xdr:nvSpPr>
        <xdr:spPr bwMode="auto">
          <a:xfrm>
            <a:off x="1511" y="2529"/>
            <a:ext cx="115" cy="135"/>
          </a:xfrm>
          <a:custGeom>
            <a:avLst/>
            <a:gdLst>
              <a:gd name="T0" fmla="*/ 0 w 1848"/>
              <a:gd name="T1" fmla="*/ 0 h 1803"/>
              <a:gd name="T2" fmla="*/ 0 w 1848"/>
              <a:gd name="T3" fmla="*/ 0 h 1803"/>
              <a:gd name="T4" fmla="*/ 0 w 1848"/>
              <a:gd name="T5" fmla="*/ 0 h 1803"/>
              <a:gd name="T6" fmla="*/ 0 w 1848"/>
              <a:gd name="T7" fmla="*/ 0 h 1803"/>
              <a:gd name="T8" fmla="*/ 0 w 1848"/>
              <a:gd name="T9" fmla="*/ 0 h 1803"/>
              <a:gd name="T10" fmla="*/ 0 w 1848"/>
              <a:gd name="T11" fmla="*/ 0 h 1803"/>
              <a:gd name="T12" fmla="*/ 0 w 1848"/>
              <a:gd name="T13" fmla="*/ 0 h 1803"/>
              <a:gd name="T14" fmla="*/ 0 w 1848"/>
              <a:gd name="T15" fmla="*/ 0 h 1803"/>
              <a:gd name="T16" fmla="*/ 0 w 1848"/>
              <a:gd name="T17" fmla="*/ 0 h 1803"/>
              <a:gd name="T18" fmla="*/ 0 w 1848"/>
              <a:gd name="T19" fmla="*/ 0 h 1803"/>
              <a:gd name="T20" fmla="*/ 0 w 1848"/>
              <a:gd name="T21" fmla="*/ 0 h 1803"/>
              <a:gd name="T22" fmla="*/ 0 w 1848"/>
              <a:gd name="T23" fmla="*/ 0 h 1803"/>
              <a:gd name="T24" fmla="*/ 0 w 1848"/>
              <a:gd name="T25" fmla="*/ 0 h 1803"/>
              <a:gd name="T26" fmla="*/ 0 w 1848"/>
              <a:gd name="T27" fmla="*/ 0 h 1803"/>
              <a:gd name="T28" fmla="*/ 0 w 1848"/>
              <a:gd name="T29" fmla="*/ 0 h 1803"/>
              <a:gd name="T30" fmla="*/ 0 w 1848"/>
              <a:gd name="T31" fmla="*/ 0 h 1803"/>
              <a:gd name="T32" fmla="*/ 0 w 1848"/>
              <a:gd name="T33" fmla="*/ 0 h 1803"/>
              <a:gd name="T34" fmla="*/ 0 w 1848"/>
              <a:gd name="T35" fmla="*/ 0 h 1803"/>
              <a:gd name="T36" fmla="*/ 0 w 1848"/>
              <a:gd name="T37" fmla="*/ 0 h 1803"/>
              <a:gd name="T38" fmla="*/ 0 w 1848"/>
              <a:gd name="T39" fmla="*/ 0 h 1803"/>
              <a:gd name="T40" fmla="*/ 0 w 1848"/>
              <a:gd name="T41" fmla="*/ 0 h 1803"/>
              <a:gd name="T42" fmla="*/ 0 w 1848"/>
              <a:gd name="T43" fmla="*/ 0 h 1803"/>
              <a:gd name="T44" fmla="*/ 0 w 1848"/>
              <a:gd name="T45" fmla="*/ 0 h 1803"/>
              <a:gd name="T46" fmla="*/ 0 w 1848"/>
              <a:gd name="T47" fmla="*/ 0 h 1803"/>
              <a:gd name="T48" fmla="*/ 0 w 1848"/>
              <a:gd name="T49" fmla="*/ 0 h 1803"/>
              <a:gd name="T50" fmla="*/ 0 w 1848"/>
              <a:gd name="T51" fmla="*/ 0 h 1803"/>
              <a:gd name="T52" fmla="*/ 0 w 1848"/>
              <a:gd name="T53" fmla="*/ 0 h 1803"/>
              <a:gd name="T54" fmla="*/ 0 w 1848"/>
              <a:gd name="T55" fmla="*/ 0 h 1803"/>
              <a:gd name="T56" fmla="*/ 0 w 1848"/>
              <a:gd name="T57" fmla="*/ 0 h 1803"/>
              <a:gd name="T58" fmla="*/ 0 w 1848"/>
              <a:gd name="T59" fmla="*/ 0 h 1803"/>
              <a:gd name="T60" fmla="*/ 0 w 1848"/>
              <a:gd name="T61" fmla="*/ 0 h 1803"/>
              <a:gd name="T62" fmla="*/ 0 w 1848"/>
              <a:gd name="T63" fmla="*/ 0 h 1803"/>
              <a:gd name="T64" fmla="*/ 0 w 1848"/>
              <a:gd name="T65" fmla="*/ 0 h 1803"/>
              <a:gd name="T66" fmla="*/ 0 w 1848"/>
              <a:gd name="T67" fmla="*/ 0 h 1803"/>
              <a:gd name="T68" fmla="*/ 0 w 1848"/>
              <a:gd name="T69" fmla="*/ 0 h 1803"/>
              <a:gd name="T70" fmla="*/ 0 w 1848"/>
              <a:gd name="T71" fmla="*/ 0 h 1803"/>
              <a:gd name="T72" fmla="*/ 0 w 1848"/>
              <a:gd name="T73" fmla="*/ 0 h 1803"/>
              <a:gd name="T74" fmla="*/ 0 w 1848"/>
              <a:gd name="T75" fmla="*/ 0 h 1803"/>
              <a:gd name="T76" fmla="*/ 0 w 1848"/>
              <a:gd name="T77" fmla="*/ 0 h 1803"/>
              <a:gd name="T78" fmla="*/ 0 w 1848"/>
              <a:gd name="T79" fmla="*/ 0 h 1803"/>
              <a:gd name="T80" fmla="*/ 0 w 1848"/>
              <a:gd name="T81" fmla="*/ 0 h 1803"/>
              <a:gd name="T82" fmla="*/ 0 w 1848"/>
              <a:gd name="T83" fmla="*/ 0 h 1803"/>
              <a:gd name="T84" fmla="*/ 0 w 1848"/>
              <a:gd name="T85" fmla="*/ 0 h 1803"/>
              <a:gd name="T86" fmla="*/ 0 w 1848"/>
              <a:gd name="T87" fmla="*/ 0 h 1803"/>
              <a:gd name="T88" fmla="*/ 0 w 1848"/>
              <a:gd name="T89" fmla="*/ 0 h 1803"/>
              <a:gd name="T90" fmla="*/ 0 w 1848"/>
              <a:gd name="T91" fmla="*/ 0 h 1803"/>
              <a:gd name="T92" fmla="*/ 0 w 1848"/>
              <a:gd name="T93" fmla="*/ 0 h 1803"/>
              <a:gd name="T94" fmla="*/ 0 w 1848"/>
              <a:gd name="T95" fmla="*/ 0 h 1803"/>
              <a:gd name="T96" fmla="*/ 0 w 1848"/>
              <a:gd name="T97" fmla="*/ 0 h 1803"/>
              <a:gd name="T98" fmla="*/ 0 w 1848"/>
              <a:gd name="T99" fmla="*/ 0 h 1803"/>
              <a:gd name="T100" fmla="*/ 0 w 1848"/>
              <a:gd name="T101" fmla="*/ 0 h 1803"/>
              <a:gd name="T102" fmla="*/ 0 w 1848"/>
              <a:gd name="T103" fmla="*/ 0 h 1803"/>
              <a:gd name="T104" fmla="*/ 0 w 1848"/>
              <a:gd name="T105" fmla="*/ 0 h 1803"/>
              <a:gd name="T106" fmla="*/ 0 w 1848"/>
              <a:gd name="T107" fmla="*/ 0 h 1803"/>
              <a:gd name="T108" fmla="*/ 0 w 1848"/>
              <a:gd name="T109" fmla="*/ 0 h 1803"/>
              <a:gd name="T110" fmla="*/ 0 w 1848"/>
              <a:gd name="T111" fmla="*/ 0 h 1803"/>
              <a:gd name="T112" fmla="*/ 0 w 1848"/>
              <a:gd name="T113" fmla="*/ 0 h 1803"/>
              <a:gd name="T114" fmla="*/ 0 w 1848"/>
              <a:gd name="T115" fmla="*/ 0 h 1803"/>
              <a:gd name="T116" fmla="*/ 0 w 1848"/>
              <a:gd name="T117" fmla="*/ 0 h 1803"/>
              <a:gd name="T118" fmla="*/ 0 w 1848"/>
              <a:gd name="T119" fmla="*/ 0 h 1803"/>
              <a:gd name="T120" fmla="*/ 0 w 1848"/>
              <a:gd name="T121" fmla="*/ 0 h 1803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1848" h="1803">
                <a:moveTo>
                  <a:pt x="1622" y="0"/>
                </a:moveTo>
                <a:lnTo>
                  <a:pt x="1622" y="2"/>
                </a:lnTo>
                <a:lnTo>
                  <a:pt x="1622" y="7"/>
                </a:lnTo>
                <a:lnTo>
                  <a:pt x="1622" y="11"/>
                </a:lnTo>
                <a:lnTo>
                  <a:pt x="1624" y="16"/>
                </a:lnTo>
                <a:lnTo>
                  <a:pt x="1626" y="21"/>
                </a:lnTo>
                <a:lnTo>
                  <a:pt x="1629" y="24"/>
                </a:lnTo>
                <a:lnTo>
                  <a:pt x="1629" y="29"/>
                </a:lnTo>
                <a:lnTo>
                  <a:pt x="1632" y="34"/>
                </a:lnTo>
                <a:lnTo>
                  <a:pt x="1634" y="38"/>
                </a:lnTo>
                <a:lnTo>
                  <a:pt x="1636" y="43"/>
                </a:lnTo>
                <a:lnTo>
                  <a:pt x="1639" y="47"/>
                </a:lnTo>
                <a:lnTo>
                  <a:pt x="1643" y="52"/>
                </a:lnTo>
                <a:lnTo>
                  <a:pt x="1644" y="58"/>
                </a:lnTo>
                <a:lnTo>
                  <a:pt x="1649" y="63"/>
                </a:lnTo>
                <a:lnTo>
                  <a:pt x="1651" y="68"/>
                </a:lnTo>
                <a:lnTo>
                  <a:pt x="1654" y="72"/>
                </a:lnTo>
                <a:lnTo>
                  <a:pt x="1656" y="79"/>
                </a:lnTo>
                <a:lnTo>
                  <a:pt x="1661" y="83"/>
                </a:lnTo>
                <a:lnTo>
                  <a:pt x="1663" y="88"/>
                </a:lnTo>
                <a:lnTo>
                  <a:pt x="1666" y="93"/>
                </a:lnTo>
                <a:lnTo>
                  <a:pt x="1669" y="97"/>
                </a:lnTo>
                <a:lnTo>
                  <a:pt x="1673" y="104"/>
                </a:lnTo>
                <a:lnTo>
                  <a:pt x="1675" y="108"/>
                </a:lnTo>
                <a:lnTo>
                  <a:pt x="1676" y="113"/>
                </a:lnTo>
                <a:lnTo>
                  <a:pt x="1681" y="118"/>
                </a:lnTo>
                <a:lnTo>
                  <a:pt x="1683" y="122"/>
                </a:lnTo>
                <a:lnTo>
                  <a:pt x="1685" y="127"/>
                </a:lnTo>
                <a:lnTo>
                  <a:pt x="1686" y="131"/>
                </a:lnTo>
                <a:lnTo>
                  <a:pt x="1689" y="136"/>
                </a:lnTo>
                <a:lnTo>
                  <a:pt x="1689" y="138"/>
                </a:lnTo>
                <a:lnTo>
                  <a:pt x="1691" y="143"/>
                </a:lnTo>
                <a:lnTo>
                  <a:pt x="1691" y="147"/>
                </a:lnTo>
                <a:lnTo>
                  <a:pt x="1693" y="152"/>
                </a:lnTo>
                <a:lnTo>
                  <a:pt x="1693" y="156"/>
                </a:lnTo>
                <a:lnTo>
                  <a:pt x="1695" y="161"/>
                </a:lnTo>
                <a:lnTo>
                  <a:pt x="1698" y="166"/>
                </a:lnTo>
                <a:lnTo>
                  <a:pt x="1698" y="172"/>
                </a:lnTo>
                <a:lnTo>
                  <a:pt x="1699" y="177"/>
                </a:lnTo>
                <a:lnTo>
                  <a:pt x="1701" y="183"/>
                </a:lnTo>
                <a:lnTo>
                  <a:pt x="1701" y="188"/>
                </a:lnTo>
                <a:lnTo>
                  <a:pt x="1703" y="194"/>
                </a:lnTo>
                <a:lnTo>
                  <a:pt x="1703" y="202"/>
                </a:lnTo>
                <a:lnTo>
                  <a:pt x="1705" y="208"/>
                </a:lnTo>
                <a:lnTo>
                  <a:pt x="1708" y="216"/>
                </a:lnTo>
                <a:lnTo>
                  <a:pt x="1708" y="219"/>
                </a:lnTo>
                <a:lnTo>
                  <a:pt x="1709" y="227"/>
                </a:lnTo>
                <a:lnTo>
                  <a:pt x="1709" y="233"/>
                </a:lnTo>
                <a:lnTo>
                  <a:pt x="1711" y="241"/>
                </a:lnTo>
                <a:lnTo>
                  <a:pt x="1711" y="247"/>
                </a:lnTo>
                <a:lnTo>
                  <a:pt x="1713" y="253"/>
                </a:lnTo>
                <a:lnTo>
                  <a:pt x="1713" y="261"/>
                </a:lnTo>
                <a:lnTo>
                  <a:pt x="1713" y="267"/>
                </a:lnTo>
                <a:lnTo>
                  <a:pt x="1715" y="274"/>
                </a:lnTo>
                <a:lnTo>
                  <a:pt x="1715" y="281"/>
                </a:lnTo>
                <a:lnTo>
                  <a:pt x="1715" y="288"/>
                </a:lnTo>
                <a:lnTo>
                  <a:pt x="1718" y="294"/>
                </a:lnTo>
                <a:lnTo>
                  <a:pt x="1718" y="301"/>
                </a:lnTo>
                <a:lnTo>
                  <a:pt x="1718" y="308"/>
                </a:lnTo>
                <a:lnTo>
                  <a:pt x="1718" y="314"/>
                </a:lnTo>
                <a:lnTo>
                  <a:pt x="1719" y="319"/>
                </a:lnTo>
                <a:lnTo>
                  <a:pt x="1719" y="326"/>
                </a:lnTo>
                <a:lnTo>
                  <a:pt x="1719" y="331"/>
                </a:lnTo>
                <a:lnTo>
                  <a:pt x="1719" y="338"/>
                </a:lnTo>
                <a:lnTo>
                  <a:pt x="1719" y="342"/>
                </a:lnTo>
                <a:lnTo>
                  <a:pt x="1721" y="349"/>
                </a:lnTo>
                <a:lnTo>
                  <a:pt x="1723" y="358"/>
                </a:lnTo>
                <a:lnTo>
                  <a:pt x="1725" y="364"/>
                </a:lnTo>
                <a:lnTo>
                  <a:pt x="1728" y="372"/>
                </a:lnTo>
                <a:lnTo>
                  <a:pt x="1730" y="378"/>
                </a:lnTo>
                <a:lnTo>
                  <a:pt x="1731" y="386"/>
                </a:lnTo>
                <a:lnTo>
                  <a:pt x="1731" y="394"/>
                </a:lnTo>
                <a:lnTo>
                  <a:pt x="1733" y="401"/>
                </a:lnTo>
                <a:lnTo>
                  <a:pt x="1735" y="408"/>
                </a:lnTo>
                <a:lnTo>
                  <a:pt x="1738" y="417"/>
                </a:lnTo>
                <a:lnTo>
                  <a:pt x="1738" y="423"/>
                </a:lnTo>
                <a:lnTo>
                  <a:pt x="1740" y="433"/>
                </a:lnTo>
                <a:lnTo>
                  <a:pt x="1741" y="439"/>
                </a:lnTo>
                <a:lnTo>
                  <a:pt x="1741" y="448"/>
                </a:lnTo>
                <a:lnTo>
                  <a:pt x="1743" y="456"/>
                </a:lnTo>
                <a:lnTo>
                  <a:pt x="1743" y="464"/>
                </a:lnTo>
                <a:lnTo>
                  <a:pt x="1745" y="473"/>
                </a:lnTo>
                <a:lnTo>
                  <a:pt x="1745" y="481"/>
                </a:lnTo>
                <a:lnTo>
                  <a:pt x="1745" y="489"/>
                </a:lnTo>
                <a:lnTo>
                  <a:pt x="1748" y="498"/>
                </a:lnTo>
                <a:lnTo>
                  <a:pt x="1748" y="508"/>
                </a:lnTo>
                <a:lnTo>
                  <a:pt x="1748" y="517"/>
                </a:lnTo>
                <a:lnTo>
                  <a:pt x="1750" y="526"/>
                </a:lnTo>
                <a:lnTo>
                  <a:pt x="1750" y="534"/>
                </a:lnTo>
                <a:lnTo>
                  <a:pt x="1750" y="546"/>
                </a:lnTo>
                <a:lnTo>
                  <a:pt x="1750" y="556"/>
                </a:lnTo>
                <a:lnTo>
                  <a:pt x="1750" y="564"/>
                </a:lnTo>
                <a:lnTo>
                  <a:pt x="1750" y="576"/>
                </a:lnTo>
                <a:lnTo>
                  <a:pt x="1750" y="587"/>
                </a:lnTo>
                <a:lnTo>
                  <a:pt x="1750" y="596"/>
                </a:lnTo>
                <a:lnTo>
                  <a:pt x="1750" y="607"/>
                </a:lnTo>
                <a:lnTo>
                  <a:pt x="1750" y="618"/>
                </a:lnTo>
                <a:lnTo>
                  <a:pt x="1750" y="629"/>
                </a:lnTo>
                <a:lnTo>
                  <a:pt x="1750" y="643"/>
                </a:lnTo>
                <a:lnTo>
                  <a:pt x="1750" y="653"/>
                </a:lnTo>
                <a:lnTo>
                  <a:pt x="1750" y="664"/>
                </a:lnTo>
                <a:lnTo>
                  <a:pt x="1750" y="673"/>
                </a:lnTo>
                <a:lnTo>
                  <a:pt x="1751" y="679"/>
                </a:lnTo>
                <a:lnTo>
                  <a:pt x="1751" y="689"/>
                </a:lnTo>
                <a:lnTo>
                  <a:pt x="1751" y="696"/>
                </a:lnTo>
                <a:lnTo>
                  <a:pt x="1751" y="702"/>
                </a:lnTo>
                <a:lnTo>
                  <a:pt x="1753" y="707"/>
                </a:lnTo>
                <a:lnTo>
                  <a:pt x="1753" y="714"/>
                </a:lnTo>
                <a:lnTo>
                  <a:pt x="1753" y="718"/>
                </a:lnTo>
                <a:lnTo>
                  <a:pt x="1753" y="723"/>
                </a:lnTo>
                <a:lnTo>
                  <a:pt x="1755" y="726"/>
                </a:lnTo>
                <a:lnTo>
                  <a:pt x="1755" y="729"/>
                </a:lnTo>
                <a:lnTo>
                  <a:pt x="1755" y="734"/>
                </a:lnTo>
                <a:lnTo>
                  <a:pt x="1755" y="737"/>
                </a:lnTo>
                <a:lnTo>
                  <a:pt x="1755" y="741"/>
                </a:lnTo>
                <a:lnTo>
                  <a:pt x="1758" y="743"/>
                </a:lnTo>
                <a:lnTo>
                  <a:pt x="1758" y="748"/>
                </a:lnTo>
                <a:lnTo>
                  <a:pt x="1758" y="751"/>
                </a:lnTo>
                <a:lnTo>
                  <a:pt x="1758" y="752"/>
                </a:lnTo>
                <a:lnTo>
                  <a:pt x="1758" y="757"/>
                </a:lnTo>
                <a:lnTo>
                  <a:pt x="1758" y="762"/>
                </a:lnTo>
                <a:lnTo>
                  <a:pt x="1758" y="763"/>
                </a:lnTo>
                <a:lnTo>
                  <a:pt x="1758" y="768"/>
                </a:lnTo>
                <a:lnTo>
                  <a:pt x="1758" y="773"/>
                </a:lnTo>
                <a:lnTo>
                  <a:pt x="1758" y="777"/>
                </a:lnTo>
                <a:lnTo>
                  <a:pt x="1755" y="784"/>
                </a:lnTo>
                <a:lnTo>
                  <a:pt x="1755" y="788"/>
                </a:lnTo>
                <a:lnTo>
                  <a:pt x="1755" y="796"/>
                </a:lnTo>
                <a:lnTo>
                  <a:pt x="1753" y="802"/>
                </a:lnTo>
                <a:lnTo>
                  <a:pt x="1751" y="821"/>
                </a:lnTo>
                <a:lnTo>
                  <a:pt x="1750" y="838"/>
                </a:lnTo>
                <a:lnTo>
                  <a:pt x="1748" y="859"/>
                </a:lnTo>
                <a:lnTo>
                  <a:pt x="1745" y="877"/>
                </a:lnTo>
                <a:lnTo>
                  <a:pt x="1745" y="897"/>
                </a:lnTo>
                <a:lnTo>
                  <a:pt x="1743" y="915"/>
                </a:lnTo>
                <a:lnTo>
                  <a:pt x="1743" y="935"/>
                </a:lnTo>
                <a:lnTo>
                  <a:pt x="1743" y="954"/>
                </a:lnTo>
                <a:lnTo>
                  <a:pt x="1745" y="974"/>
                </a:lnTo>
                <a:lnTo>
                  <a:pt x="1745" y="994"/>
                </a:lnTo>
                <a:lnTo>
                  <a:pt x="1748" y="1015"/>
                </a:lnTo>
                <a:lnTo>
                  <a:pt x="1748" y="1033"/>
                </a:lnTo>
                <a:lnTo>
                  <a:pt x="1750" y="1054"/>
                </a:lnTo>
                <a:lnTo>
                  <a:pt x="1751" y="1074"/>
                </a:lnTo>
                <a:lnTo>
                  <a:pt x="1753" y="1094"/>
                </a:lnTo>
                <a:lnTo>
                  <a:pt x="1755" y="1113"/>
                </a:lnTo>
                <a:lnTo>
                  <a:pt x="1758" y="1133"/>
                </a:lnTo>
                <a:lnTo>
                  <a:pt x="1758" y="1153"/>
                </a:lnTo>
                <a:lnTo>
                  <a:pt x="1760" y="1172"/>
                </a:lnTo>
                <a:lnTo>
                  <a:pt x="1762" y="1192"/>
                </a:lnTo>
                <a:lnTo>
                  <a:pt x="1763" y="1212"/>
                </a:lnTo>
                <a:lnTo>
                  <a:pt x="1763" y="1230"/>
                </a:lnTo>
                <a:lnTo>
                  <a:pt x="1765" y="1248"/>
                </a:lnTo>
                <a:lnTo>
                  <a:pt x="1765" y="1269"/>
                </a:lnTo>
                <a:lnTo>
                  <a:pt x="1768" y="1287"/>
                </a:lnTo>
                <a:lnTo>
                  <a:pt x="1768" y="1305"/>
                </a:lnTo>
                <a:lnTo>
                  <a:pt x="1768" y="1323"/>
                </a:lnTo>
                <a:lnTo>
                  <a:pt x="1768" y="1342"/>
                </a:lnTo>
                <a:lnTo>
                  <a:pt x="1765" y="1359"/>
                </a:lnTo>
                <a:lnTo>
                  <a:pt x="1765" y="1378"/>
                </a:lnTo>
                <a:lnTo>
                  <a:pt x="1763" y="1394"/>
                </a:lnTo>
                <a:lnTo>
                  <a:pt x="1762" y="1412"/>
                </a:lnTo>
                <a:lnTo>
                  <a:pt x="1762" y="1487"/>
                </a:lnTo>
                <a:lnTo>
                  <a:pt x="1768" y="1492"/>
                </a:lnTo>
                <a:lnTo>
                  <a:pt x="1773" y="1498"/>
                </a:lnTo>
                <a:lnTo>
                  <a:pt x="1780" y="1504"/>
                </a:lnTo>
                <a:lnTo>
                  <a:pt x="1784" y="1509"/>
                </a:lnTo>
                <a:lnTo>
                  <a:pt x="1790" y="1515"/>
                </a:lnTo>
                <a:lnTo>
                  <a:pt x="1795" y="1520"/>
                </a:lnTo>
                <a:lnTo>
                  <a:pt x="1800" y="1528"/>
                </a:lnTo>
                <a:lnTo>
                  <a:pt x="1805" y="1532"/>
                </a:lnTo>
                <a:lnTo>
                  <a:pt x="1810" y="1539"/>
                </a:lnTo>
                <a:lnTo>
                  <a:pt x="1814" y="1543"/>
                </a:lnTo>
                <a:lnTo>
                  <a:pt x="1818" y="1550"/>
                </a:lnTo>
                <a:lnTo>
                  <a:pt x="1822" y="1554"/>
                </a:lnTo>
                <a:lnTo>
                  <a:pt x="1826" y="1559"/>
                </a:lnTo>
                <a:lnTo>
                  <a:pt x="1828" y="1565"/>
                </a:lnTo>
                <a:lnTo>
                  <a:pt x="1832" y="1570"/>
                </a:lnTo>
                <a:lnTo>
                  <a:pt x="1834" y="1577"/>
                </a:lnTo>
                <a:lnTo>
                  <a:pt x="1836" y="1582"/>
                </a:lnTo>
                <a:lnTo>
                  <a:pt x="1838" y="1587"/>
                </a:lnTo>
                <a:lnTo>
                  <a:pt x="1840" y="1593"/>
                </a:lnTo>
                <a:lnTo>
                  <a:pt x="1842" y="1598"/>
                </a:lnTo>
                <a:lnTo>
                  <a:pt x="1844" y="1602"/>
                </a:lnTo>
                <a:lnTo>
                  <a:pt x="1844" y="1609"/>
                </a:lnTo>
                <a:lnTo>
                  <a:pt x="1844" y="1613"/>
                </a:lnTo>
                <a:lnTo>
                  <a:pt x="1847" y="1618"/>
                </a:lnTo>
                <a:lnTo>
                  <a:pt x="1844" y="1624"/>
                </a:lnTo>
                <a:lnTo>
                  <a:pt x="1844" y="1629"/>
                </a:lnTo>
                <a:lnTo>
                  <a:pt x="1844" y="1634"/>
                </a:lnTo>
                <a:lnTo>
                  <a:pt x="1842" y="1640"/>
                </a:lnTo>
                <a:lnTo>
                  <a:pt x="1840" y="1645"/>
                </a:lnTo>
                <a:lnTo>
                  <a:pt x="1838" y="1649"/>
                </a:lnTo>
                <a:lnTo>
                  <a:pt x="1836" y="1657"/>
                </a:lnTo>
                <a:lnTo>
                  <a:pt x="1834" y="1662"/>
                </a:lnTo>
                <a:lnTo>
                  <a:pt x="1830" y="1662"/>
                </a:lnTo>
                <a:lnTo>
                  <a:pt x="1828" y="1662"/>
                </a:lnTo>
                <a:lnTo>
                  <a:pt x="1826" y="1662"/>
                </a:lnTo>
                <a:lnTo>
                  <a:pt x="1822" y="1663"/>
                </a:lnTo>
                <a:lnTo>
                  <a:pt x="1820" y="1663"/>
                </a:lnTo>
                <a:lnTo>
                  <a:pt x="1818" y="1663"/>
                </a:lnTo>
                <a:lnTo>
                  <a:pt x="1814" y="1663"/>
                </a:lnTo>
                <a:lnTo>
                  <a:pt x="1812" y="1663"/>
                </a:lnTo>
                <a:lnTo>
                  <a:pt x="1810" y="1665"/>
                </a:lnTo>
                <a:lnTo>
                  <a:pt x="1805" y="1665"/>
                </a:lnTo>
                <a:lnTo>
                  <a:pt x="1804" y="1665"/>
                </a:lnTo>
                <a:lnTo>
                  <a:pt x="1802" y="1665"/>
                </a:lnTo>
                <a:lnTo>
                  <a:pt x="1800" y="1668"/>
                </a:lnTo>
                <a:lnTo>
                  <a:pt x="1795" y="1668"/>
                </a:lnTo>
                <a:lnTo>
                  <a:pt x="1794" y="1668"/>
                </a:lnTo>
                <a:lnTo>
                  <a:pt x="1792" y="1668"/>
                </a:lnTo>
                <a:lnTo>
                  <a:pt x="1788" y="1670"/>
                </a:lnTo>
                <a:lnTo>
                  <a:pt x="1785" y="1670"/>
                </a:lnTo>
                <a:lnTo>
                  <a:pt x="1784" y="1670"/>
                </a:lnTo>
                <a:lnTo>
                  <a:pt x="1782" y="1670"/>
                </a:lnTo>
                <a:lnTo>
                  <a:pt x="1778" y="1673"/>
                </a:lnTo>
                <a:lnTo>
                  <a:pt x="1775" y="1673"/>
                </a:lnTo>
                <a:lnTo>
                  <a:pt x="1773" y="1673"/>
                </a:lnTo>
                <a:lnTo>
                  <a:pt x="1772" y="1673"/>
                </a:lnTo>
                <a:lnTo>
                  <a:pt x="1768" y="1673"/>
                </a:lnTo>
                <a:lnTo>
                  <a:pt x="1765" y="1674"/>
                </a:lnTo>
                <a:lnTo>
                  <a:pt x="1763" y="1674"/>
                </a:lnTo>
                <a:lnTo>
                  <a:pt x="1762" y="1674"/>
                </a:lnTo>
                <a:lnTo>
                  <a:pt x="1758" y="1674"/>
                </a:lnTo>
                <a:lnTo>
                  <a:pt x="1755" y="1674"/>
                </a:lnTo>
                <a:lnTo>
                  <a:pt x="1753" y="1674"/>
                </a:lnTo>
                <a:lnTo>
                  <a:pt x="1751" y="1674"/>
                </a:lnTo>
                <a:lnTo>
                  <a:pt x="1748" y="1685"/>
                </a:lnTo>
                <a:lnTo>
                  <a:pt x="1743" y="1695"/>
                </a:lnTo>
                <a:lnTo>
                  <a:pt x="1738" y="1704"/>
                </a:lnTo>
                <a:lnTo>
                  <a:pt x="1731" y="1713"/>
                </a:lnTo>
                <a:lnTo>
                  <a:pt x="1725" y="1720"/>
                </a:lnTo>
                <a:lnTo>
                  <a:pt x="1718" y="1729"/>
                </a:lnTo>
                <a:lnTo>
                  <a:pt x="1709" y="1734"/>
                </a:lnTo>
                <a:lnTo>
                  <a:pt x="1701" y="1740"/>
                </a:lnTo>
                <a:lnTo>
                  <a:pt x="1693" y="1745"/>
                </a:lnTo>
                <a:lnTo>
                  <a:pt x="1683" y="1749"/>
                </a:lnTo>
                <a:lnTo>
                  <a:pt x="1673" y="1752"/>
                </a:lnTo>
                <a:lnTo>
                  <a:pt x="1663" y="1757"/>
                </a:lnTo>
                <a:lnTo>
                  <a:pt x="1653" y="1758"/>
                </a:lnTo>
                <a:lnTo>
                  <a:pt x="1641" y="1760"/>
                </a:lnTo>
                <a:lnTo>
                  <a:pt x="1631" y="1760"/>
                </a:lnTo>
                <a:lnTo>
                  <a:pt x="1619" y="1763"/>
                </a:lnTo>
                <a:lnTo>
                  <a:pt x="1609" y="1765"/>
                </a:lnTo>
                <a:lnTo>
                  <a:pt x="1596" y="1765"/>
                </a:lnTo>
                <a:lnTo>
                  <a:pt x="1584" y="1765"/>
                </a:lnTo>
                <a:lnTo>
                  <a:pt x="1574" y="1768"/>
                </a:lnTo>
                <a:lnTo>
                  <a:pt x="1562" y="1768"/>
                </a:lnTo>
                <a:lnTo>
                  <a:pt x="1552" y="1768"/>
                </a:lnTo>
                <a:lnTo>
                  <a:pt x="1540" y="1768"/>
                </a:lnTo>
                <a:lnTo>
                  <a:pt x="1530" y="1768"/>
                </a:lnTo>
                <a:lnTo>
                  <a:pt x="1518" y="1768"/>
                </a:lnTo>
                <a:lnTo>
                  <a:pt x="1508" y="1768"/>
                </a:lnTo>
                <a:lnTo>
                  <a:pt x="1498" y="1768"/>
                </a:lnTo>
                <a:lnTo>
                  <a:pt x="1490" y="1770"/>
                </a:lnTo>
                <a:lnTo>
                  <a:pt x="1480" y="1770"/>
                </a:lnTo>
                <a:lnTo>
                  <a:pt x="1471" y="1770"/>
                </a:lnTo>
                <a:lnTo>
                  <a:pt x="1463" y="1772"/>
                </a:lnTo>
                <a:lnTo>
                  <a:pt x="1455" y="1774"/>
                </a:lnTo>
                <a:lnTo>
                  <a:pt x="1448" y="1774"/>
                </a:lnTo>
                <a:lnTo>
                  <a:pt x="1439" y="1777"/>
                </a:lnTo>
                <a:lnTo>
                  <a:pt x="1431" y="1779"/>
                </a:lnTo>
                <a:lnTo>
                  <a:pt x="1421" y="1782"/>
                </a:lnTo>
                <a:lnTo>
                  <a:pt x="1413" y="1782"/>
                </a:lnTo>
                <a:lnTo>
                  <a:pt x="1403" y="1783"/>
                </a:lnTo>
                <a:lnTo>
                  <a:pt x="1393" y="1785"/>
                </a:lnTo>
                <a:lnTo>
                  <a:pt x="1383" y="1788"/>
                </a:lnTo>
                <a:lnTo>
                  <a:pt x="1372" y="1788"/>
                </a:lnTo>
                <a:lnTo>
                  <a:pt x="1362" y="1790"/>
                </a:lnTo>
                <a:lnTo>
                  <a:pt x="1351" y="1793"/>
                </a:lnTo>
                <a:lnTo>
                  <a:pt x="1340" y="1793"/>
                </a:lnTo>
                <a:lnTo>
                  <a:pt x="1330" y="1794"/>
                </a:lnTo>
                <a:lnTo>
                  <a:pt x="1319" y="1794"/>
                </a:lnTo>
                <a:lnTo>
                  <a:pt x="1308" y="1797"/>
                </a:lnTo>
                <a:lnTo>
                  <a:pt x="1296" y="1797"/>
                </a:lnTo>
                <a:lnTo>
                  <a:pt x="1285" y="1799"/>
                </a:lnTo>
                <a:lnTo>
                  <a:pt x="1274" y="1799"/>
                </a:lnTo>
                <a:lnTo>
                  <a:pt x="1264" y="1802"/>
                </a:lnTo>
                <a:lnTo>
                  <a:pt x="1252" y="1802"/>
                </a:lnTo>
                <a:lnTo>
                  <a:pt x="1242" y="1802"/>
                </a:lnTo>
                <a:lnTo>
                  <a:pt x="1232" y="1802"/>
                </a:lnTo>
                <a:lnTo>
                  <a:pt x="1220" y="1802"/>
                </a:lnTo>
                <a:lnTo>
                  <a:pt x="1210" y="1802"/>
                </a:lnTo>
                <a:lnTo>
                  <a:pt x="1199" y="1802"/>
                </a:lnTo>
                <a:lnTo>
                  <a:pt x="1189" y="1802"/>
                </a:lnTo>
                <a:lnTo>
                  <a:pt x="1181" y="1802"/>
                </a:lnTo>
                <a:lnTo>
                  <a:pt x="1171" y="1799"/>
                </a:lnTo>
                <a:lnTo>
                  <a:pt x="1161" y="1799"/>
                </a:lnTo>
                <a:lnTo>
                  <a:pt x="1153" y="1797"/>
                </a:lnTo>
                <a:lnTo>
                  <a:pt x="1145" y="1797"/>
                </a:lnTo>
                <a:lnTo>
                  <a:pt x="1136" y="1794"/>
                </a:lnTo>
                <a:lnTo>
                  <a:pt x="1126" y="1793"/>
                </a:lnTo>
                <a:lnTo>
                  <a:pt x="1116" y="1790"/>
                </a:lnTo>
                <a:lnTo>
                  <a:pt x="1106" y="1788"/>
                </a:lnTo>
                <a:lnTo>
                  <a:pt x="1094" y="1785"/>
                </a:lnTo>
                <a:lnTo>
                  <a:pt x="1082" y="1783"/>
                </a:lnTo>
                <a:lnTo>
                  <a:pt x="1070" y="1783"/>
                </a:lnTo>
                <a:lnTo>
                  <a:pt x="1059" y="1782"/>
                </a:lnTo>
                <a:lnTo>
                  <a:pt x="1046" y="1782"/>
                </a:lnTo>
                <a:lnTo>
                  <a:pt x="1032" y="1779"/>
                </a:lnTo>
                <a:lnTo>
                  <a:pt x="1020" y="1779"/>
                </a:lnTo>
                <a:lnTo>
                  <a:pt x="1005" y="1777"/>
                </a:lnTo>
                <a:lnTo>
                  <a:pt x="993" y="1777"/>
                </a:lnTo>
                <a:lnTo>
                  <a:pt x="980" y="1777"/>
                </a:lnTo>
                <a:lnTo>
                  <a:pt x="965" y="1777"/>
                </a:lnTo>
                <a:lnTo>
                  <a:pt x="951" y="1777"/>
                </a:lnTo>
                <a:lnTo>
                  <a:pt x="937" y="1777"/>
                </a:lnTo>
                <a:lnTo>
                  <a:pt x="923" y="1774"/>
                </a:lnTo>
                <a:lnTo>
                  <a:pt x="909" y="1774"/>
                </a:lnTo>
                <a:lnTo>
                  <a:pt x="896" y="1774"/>
                </a:lnTo>
                <a:lnTo>
                  <a:pt x="883" y="1774"/>
                </a:lnTo>
                <a:lnTo>
                  <a:pt x="869" y="1777"/>
                </a:lnTo>
                <a:lnTo>
                  <a:pt x="854" y="1777"/>
                </a:lnTo>
                <a:lnTo>
                  <a:pt x="842" y="1777"/>
                </a:lnTo>
                <a:lnTo>
                  <a:pt x="829" y="1777"/>
                </a:lnTo>
                <a:lnTo>
                  <a:pt x="816" y="1777"/>
                </a:lnTo>
                <a:lnTo>
                  <a:pt x="802" y="1777"/>
                </a:lnTo>
                <a:lnTo>
                  <a:pt x="790" y="1777"/>
                </a:lnTo>
                <a:lnTo>
                  <a:pt x="777" y="1777"/>
                </a:lnTo>
                <a:lnTo>
                  <a:pt x="766" y="1777"/>
                </a:lnTo>
                <a:lnTo>
                  <a:pt x="755" y="1777"/>
                </a:lnTo>
                <a:lnTo>
                  <a:pt x="744" y="1777"/>
                </a:lnTo>
                <a:lnTo>
                  <a:pt x="733" y="1777"/>
                </a:lnTo>
                <a:lnTo>
                  <a:pt x="705" y="1779"/>
                </a:lnTo>
                <a:lnTo>
                  <a:pt x="677" y="1782"/>
                </a:lnTo>
                <a:lnTo>
                  <a:pt x="651" y="1783"/>
                </a:lnTo>
                <a:lnTo>
                  <a:pt x="625" y="1783"/>
                </a:lnTo>
                <a:lnTo>
                  <a:pt x="601" y="1783"/>
                </a:lnTo>
                <a:lnTo>
                  <a:pt x="576" y="1783"/>
                </a:lnTo>
                <a:lnTo>
                  <a:pt x="552" y="1783"/>
                </a:lnTo>
                <a:lnTo>
                  <a:pt x="530" y="1782"/>
                </a:lnTo>
                <a:lnTo>
                  <a:pt x="510" y="1779"/>
                </a:lnTo>
                <a:lnTo>
                  <a:pt x="487" y="1779"/>
                </a:lnTo>
                <a:lnTo>
                  <a:pt x="467" y="1777"/>
                </a:lnTo>
                <a:lnTo>
                  <a:pt x="450" y="1772"/>
                </a:lnTo>
                <a:lnTo>
                  <a:pt x="431" y="1770"/>
                </a:lnTo>
                <a:lnTo>
                  <a:pt x="413" y="1768"/>
                </a:lnTo>
                <a:lnTo>
                  <a:pt x="395" y="1763"/>
                </a:lnTo>
                <a:lnTo>
                  <a:pt x="378" y="1760"/>
                </a:lnTo>
                <a:lnTo>
                  <a:pt x="363" y="1757"/>
                </a:lnTo>
                <a:lnTo>
                  <a:pt x="348" y="1752"/>
                </a:lnTo>
                <a:lnTo>
                  <a:pt x="334" y="1749"/>
                </a:lnTo>
                <a:lnTo>
                  <a:pt x="321" y="1745"/>
                </a:lnTo>
                <a:lnTo>
                  <a:pt x="306" y="1740"/>
                </a:lnTo>
                <a:lnTo>
                  <a:pt x="294" y="1735"/>
                </a:lnTo>
                <a:lnTo>
                  <a:pt x="282" y="1732"/>
                </a:lnTo>
                <a:lnTo>
                  <a:pt x="270" y="1729"/>
                </a:lnTo>
                <a:lnTo>
                  <a:pt x="260" y="1724"/>
                </a:lnTo>
                <a:lnTo>
                  <a:pt x="250" y="1720"/>
                </a:lnTo>
                <a:lnTo>
                  <a:pt x="240" y="1718"/>
                </a:lnTo>
                <a:lnTo>
                  <a:pt x="230" y="1713"/>
                </a:lnTo>
                <a:lnTo>
                  <a:pt x="222" y="1710"/>
                </a:lnTo>
                <a:lnTo>
                  <a:pt x="214" y="1709"/>
                </a:lnTo>
                <a:lnTo>
                  <a:pt x="205" y="1704"/>
                </a:lnTo>
                <a:lnTo>
                  <a:pt x="200" y="1702"/>
                </a:lnTo>
                <a:lnTo>
                  <a:pt x="192" y="1702"/>
                </a:lnTo>
                <a:lnTo>
                  <a:pt x="185" y="1699"/>
                </a:lnTo>
                <a:lnTo>
                  <a:pt x="180" y="1698"/>
                </a:lnTo>
                <a:lnTo>
                  <a:pt x="173" y="1698"/>
                </a:lnTo>
                <a:lnTo>
                  <a:pt x="170" y="1695"/>
                </a:lnTo>
                <a:lnTo>
                  <a:pt x="163" y="1693"/>
                </a:lnTo>
                <a:lnTo>
                  <a:pt x="160" y="1690"/>
                </a:lnTo>
                <a:lnTo>
                  <a:pt x="153" y="1685"/>
                </a:lnTo>
                <a:lnTo>
                  <a:pt x="148" y="1684"/>
                </a:lnTo>
                <a:lnTo>
                  <a:pt x="145" y="1682"/>
                </a:lnTo>
                <a:lnTo>
                  <a:pt x="141" y="1677"/>
                </a:lnTo>
                <a:lnTo>
                  <a:pt x="137" y="1674"/>
                </a:lnTo>
                <a:lnTo>
                  <a:pt x="133" y="1673"/>
                </a:lnTo>
                <a:lnTo>
                  <a:pt x="128" y="1668"/>
                </a:lnTo>
                <a:lnTo>
                  <a:pt x="127" y="1663"/>
                </a:lnTo>
                <a:lnTo>
                  <a:pt x="123" y="1662"/>
                </a:lnTo>
                <a:lnTo>
                  <a:pt x="118" y="1657"/>
                </a:lnTo>
                <a:lnTo>
                  <a:pt x="115" y="1654"/>
                </a:lnTo>
                <a:lnTo>
                  <a:pt x="113" y="1649"/>
                </a:lnTo>
                <a:lnTo>
                  <a:pt x="108" y="1645"/>
                </a:lnTo>
                <a:lnTo>
                  <a:pt x="105" y="1640"/>
                </a:lnTo>
                <a:lnTo>
                  <a:pt x="103" y="1638"/>
                </a:lnTo>
                <a:lnTo>
                  <a:pt x="98" y="1634"/>
                </a:lnTo>
                <a:lnTo>
                  <a:pt x="95" y="1629"/>
                </a:lnTo>
                <a:lnTo>
                  <a:pt x="93" y="1627"/>
                </a:lnTo>
                <a:lnTo>
                  <a:pt x="88" y="1623"/>
                </a:lnTo>
                <a:lnTo>
                  <a:pt x="84" y="1618"/>
                </a:lnTo>
                <a:lnTo>
                  <a:pt x="81" y="1615"/>
                </a:lnTo>
                <a:lnTo>
                  <a:pt x="76" y="1612"/>
                </a:lnTo>
                <a:lnTo>
                  <a:pt x="73" y="1607"/>
                </a:lnTo>
                <a:lnTo>
                  <a:pt x="68" y="1604"/>
                </a:lnTo>
                <a:lnTo>
                  <a:pt x="64" y="1600"/>
                </a:lnTo>
                <a:lnTo>
                  <a:pt x="62" y="1600"/>
                </a:lnTo>
                <a:lnTo>
                  <a:pt x="61" y="1600"/>
                </a:lnTo>
                <a:lnTo>
                  <a:pt x="58" y="1598"/>
                </a:lnTo>
                <a:lnTo>
                  <a:pt x="56" y="1595"/>
                </a:lnTo>
                <a:lnTo>
                  <a:pt x="54" y="1595"/>
                </a:lnTo>
                <a:lnTo>
                  <a:pt x="52" y="1593"/>
                </a:lnTo>
                <a:lnTo>
                  <a:pt x="51" y="1590"/>
                </a:lnTo>
                <a:lnTo>
                  <a:pt x="48" y="1588"/>
                </a:lnTo>
                <a:lnTo>
                  <a:pt x="46" y="1587"/>
                </a:lnTo>
                <a:lnTo>
                  <a:pt x="44" y="1584"/>
                </a:lnTo>
                <a:lnTo>
                  <a:pt x="41" y="1579"/>
                </a:lnTo>
                <a:lnTo>
                  <a:pt x="38" y="1577"/>
                </a:lnTo>
                <a:lnTo>
                  <a:pt x="36" y="1575"/>
                </a:lnTo>
                <a:lnTo>
                  <a:pt x="32" y="1570"/>
                </a:lnTo>
                <a:lnTo>
                  <a:pt x="30" y="1568"/>
                </a:lnTo>
                <a:lnTo>
                  <a:pt x="26" y="1564"/>
                </a:lnTo>
                <a:lnTo>
                  <a:pt x="24" y="1562"/>
                </a:lnTo>
                <a:lnTo>
                  <a:pt x="22" y="1559"/>
                </a:lnTo>
                <a:lnTo>
                  <a:pt x="18" y="1554"/>
                </a:lnTo>
                <a:lnTo>
                  <a:pt x="16" y="1552"/>
                </a:lnTo>
                <a:lnTo>
                  <a:pt x="14" y="1548"/>
                </a:lnTo>
                <a:lnTo>
                  <a:pt x="12" y="1545"/>
                </a:lnTo>
                <a:lnTo>
                  <a:pt x="10" y="1543"/>
                </a:lnTo>
                <a:lnTo>
                  <a:pt x="8" y="1540"/>
                </a:lnTo>
                <a:lnTo>
                  <a:pt x="6" y="1539"/>
                </a:lnTo>
                <a:lnTo>
                  <a:pt x="4" y="1537"/>
                </a:lnTo>
                <a:lnTo>
                  <a:pt x="4" y="1534"/>
                </a:lnTo>
                <a:lnTo>
                  <a:pt x="2" y="1532"/>
                </a:lnTo>
                <a:lnTo>
                  <a:pt x="2" y="1529"/>
                </a:lnTo>
                <a:lnTo>
                  <a:pt x="0" y="1528"/>
                </a:lnTo>
                <a:lnTo>
                  <a:pt x="0" y="1525"/>
                </a:lnTo>
                <a:lnTo>
                  <a:pt x="2" y="1525"/>
                </a:lnTo>
                <a:lnTo>
                  <a:pt x="2" y="1523"/>
                </a:lnTo>
                <a:lnTo>
                  <a:pt x="2" y="1520"/>
                </a:lnTo>
                <a:lnTo>
                  <a:pt x="4" y="1520"/>
                </a:lnTo>
                <a:lnTo>
                  <a:pt x="4" y="1518"/>
                </a:lnTo>
                <a:lnTo>
                  <a:pt x="6" y="1515"/>
                </a:lnTo>
                <a:lnTo>
                  <a:pt x="8" y="1514"/>
                </a:lnTo>
                <a:lnTo>
                  <a:pt x="10" y="1514"/>
                </a:lnTo>
                <a:lnTo>
                  <a:pt x="10" y="1512"/>
                </a:lnTo>
                <a:lnTo>
                  <a:pt x="12" y="1509"/>
                </a:lnTo>
                <a:lnTo>
                  <a:pt x="16" y="1507"/>
                </a:lnTo>
                <a:lnTo>
                  <a:pt x="18" y="1504"/>
                </a:lnTo>
                <a:lnTo>
                  <a:pt x="20" y="1503"/>
                </a:lnTo>
                <a:lnTo>
                  <a:pt x="22" y="1500"/>
                </a:lnTo>
                <a:lnTo>
                  <a:pt x="26" y="1495"/>
                </a:lnTo>
                <a:lnTo>
                  <a:pt x="28" y="1493"/>
                </a:lnTo>
                <a:lnTo>
                  <a:pt x="32" y="1492"/>
                </a:lnTo>
                <a:lnTo>
                  <a:pt x="34" y="1489"/>
                </a:lnTo>
                <a:lnTo>
                  <a:pt x="38" y="1484"/>
                </a:lnTo>
                <a:lnTo>
                  <a:pt x="42" y="1482"/>
                </a:lnTo>
                <a:lnTo>
                  <a:pt x="46" y="1479"/>
                </a:lnTo>
                <a:lnTo>
                  <a:pt x="51" y="1475"/>
                </a:lnTo>
                <a:lnTo>
                  <a:pt x="54" y="1473"/>
                </a:lnTo>
                <a:lnTo>
                  <a:pt x="58" y="1468"/>
                </a:lnTo>
                <a:lnTo>
                  <a:pt x="62" y="1467"/>
                </a:lnTo>
                <a:lnTo>
                  <a:pt x="66" y="1462"/>
                </a:lnTo>
                <a:lnTo>
                  <a:pt x="73" y="1459"/>
                </a:lnTo>
                <a:lnTo>
                  <a:pt x="76" y="1454"/>
                </a:lnTo>
                <a:lnTo>
                  <a:pt x="83" y="1450"/>
                </a:lnTo>
                <a:lnTo>
                  <a:pt x="83" y="1453"/>
                </a:lnTo>
                <a:lnTo>
                  <a:pt x="83" y="1454"/>
                </a:lnTo>
                <a:lnTo>
                  <a:pt x="83" y="1457"/>
                </a:lnTo>
                <a:lnTo>
                  <a:pt x="83" y="1459"/>
                </a:lnTo>
                <a:lnTo>
                  <a:pt x="83" y="1464"/>
                </a:lnTo>
                <a:lnTo>
                  <a:pt x="83" y="1467"/>
                </a:lnTo>
                <a:lnTo>
                  <a:pt x="83" y="1470"/>
                </a:lnTo>
                <a:lnTo>
                  <a:pt x="83" y="1475"/>
                </a:lnTo>
                <a:lnTo>
                  <a:pt x="83" y="1479"/>
                </a:lnTo>
                <a:lnTo>
                  <a:pt x="83" y="1484"/>
                </a:lnTo>
                <a:lnTo>
                  <a:pt x="84" y="1489"/>
                </a:lnTo>
                <a:lnTo>
                  <a:pt x="84" y="1495"/>
                </a:lnTo>
                <a:lnTo>
                  <a:pt x="86" y="1500"/>
                </a:lnTo>
                <a:lnTo>
                  <a:pt x="86" y="1507"/>
                </a:lnTo>
                <a:lnTo>
                  <a:pt x="88" y="1512"/>
                </a:lnTo>
                <a:lnTo>
                  <a:pt x="91" y="1515"/>
                </a:lnTo>
                <a:lnTo>
                  <a:pt x="93" y="1523"/>
                </a:lnTo>
                <a:lnTo>
                  <a:pt x="96" y="1528"/>
                </a:lnTo>
                <a:lnTo>
                  <a:pt x="98" y="1532"/>
                </a:lnTo>
                <a:lnTo>
                  <a:pt x="103" y="1537"/>
                </a:lnTo>
                <a:lnTo>
                  <a:pt x="106" y="1540"/>
                </a:lnTo>
                <a:lnTo>
                  <a:pt x="111" y="1545"/>
                </a:lnTo>
                <a:lnTo>
                  <a:pt x="115" y="1550"/>
                </a:lnTo>
                <a:lnTo>
                  <a:pt x="121" y="1554"/>
                </a:lnTo>
                <a:lnTo>
                  <a:pt x="127" y="1557"/>
                </a:lnTo>
                <a:lnTo>
                  <a:pt x="133" y="1562"/>
                </a:lnTo>
                <a:lnTo>
                  <a:pt x="138" y="1564"/>
                </a:lnTo>
                <a:lnTo>
                  <a:pt x="147" y="1564"/>
                </a:lnTo>
                <a:lnTo>
                  <a:pt x="155" y="1565"/>
                </a:lnTo>
                <a:lnTo>
                  <a:pt x="173" y="1573"/>
                </a:lnTo>
                <a:lnTo>
                  <a:pt x="192" y="1579"/>
                </a:lnTo>
                <a:lnTo>
                  <a:pt x="207" y="1587"/>
                </a:lnTo>
                <a:lnTo>
                  <a:pt x="220" y="1593"/>
                </a:lnTo>
                <a:lnTo>
                  <a:pt x="234" y="1600"/>
                </a:lnTo>
                <a:lnTo>
                  <a:pt x="244" y="1607"/>
                </a:lnTo>
                <a:lnTo>
                  <a:pt x="254" y="1613"/>
                </a:lnTo>
                <a:lnTo>
                  <a:pt x="262" y="1620"/>
                </a:lnTo>
                <a:lnTo>
                  <a:pt x="270" y="1627"/>
                </a:lnTo>
                <a:lnTo>
                  <a:pt x="278" y="1632"/>
                </a:lnTo>
                <a:lnTo>
                  <a:pt x="284" y="1638"/>
                </a:lnTo>
                <a:lnTo>
                  <a:pt x="290" y="1645"/>
                </a:lnTo>
                <a:lnTo>
                  <a:pt x="296" y="1649"/>
                </a:lnTo>
                <a:lnTo>
                  <a:pt x="301" y="1657"/>
                </a:lnTo>
                <a:lnTo>
                  <a:pt x="306" y="1662"/>
                </a:lnTo>
                <a:lnTo>
                  <a:pt x="311" y="1665"/>
                </a:lnTo>
                <a:lnTo>
                  <a:pt x="316" y="1670"/>
                </a:lnTo>
                <a:lnTo>
                  <a:pt x="322" y="1677"/>
                </a:lnTo>
                <a:lnTo>
                  <a:pt x="328" y="1682"/>
                </a:lnTo>
                <a:lnTo>
                  <a:pt x="334" y="1684"/>
                </a:lnTo>
                <a:lnTo>
                  <a:pt x="343" y="1688"/>
                </a:lnTo>
                <a:lnTo>
                  <a:pt x="351" y="1693"/>
                </a:lnTo>
                <a:lnTo>
                  <a:pt x="361" y="1695"/>
                </a:lnTo>
                <a:lnTo>
                  <a:pt x="371" y="1698"/>
                </a:lnTo>
                <a:lnTo>
                  <a:pt x="383" y="1702"/>
                </a:lnTo>
                <a:lnTo>
                  <a:pt x="397" y="1702"/>
                </a:lnTo>
                <a:lnTo>
                  <a:pt x="411" y="1704"/>
                </a:lnTo>
                <a:lnTo>
                  <a:pt x="427" y="1707"/>
                </a:lnTo>
                <a:lnTo>
                  <a:pt x="445" y="1707"/>
                </a:lnTo>
                <a:lnTo>
                  <a:pt x="465" y="1709"/>
                </a:lnTo>
                <a:lnTo>
                  <a:pt x="487" y="1709"/>
                </a:lnTo>
                <a:lnTo>
                  <a:pt x="514" y="1709"/>
                </a:lnTo>
                <a:lnTo>
                  <a:pt x="534" y="1709"/>
                </a:lnTo>
                <a:lnTo>
                  <a:pt x="556" y="1709"/>
                </a:lnTo>
                <a:lnTo>
                  <a:pt x="576" y="1707"/>
                </a:lnTo>
                <a:lnTo>
                  <a:pt x="596" y="1707"/>
                </a:lnTo>
                <a:lnTo>
                  <a:pt x="614" y="1702"/>
                </a:lnTo>
                <a:lnTo>
                  <a:pt x="633" y="1699"/>
                </a:lnTo>
                <a:lnTo>
                  <a:pt x="651" y="1695"/>
                </a:lnTo>
                <a:lnTo>
                  <a:pt x="669" y="1690"/>
                </a:lnTo>
                <a:lnTo>
                  <a:pt x="685" y="1684"/>
                </a:lnTo>
                <a:lnTo>
                  <a:pt x="701" y="1679"/>
                </a:lnTo>
                <a:lnTo>
                  <a:pt x="717" y="1673"/>
                </a:lnTo>
                <a:lnTo>
                  <a:pt x="733" y="1665"/>
                </a:lnTo>
                <a:lnTo>
                  <a:pt x="747" y="1659"/>
                </a:lnTo>
                <a:lnTo>
                  <a:pt x="762" y="1652"/>
                </a:lnTo>
                <a:lnTo>
                  <a:pt x="776" y="1645"/>
                </a:lnTo>
                <a:lnTo>
                  <a:pt x="790" y="1637"/>
                </a:lnTo>
                <a:lnTo>
                  <a:pt x="802" y="1629"/>
                </a:lnTo>
                <a:lnTo>
                  <a:pt x="814" y="1623"/>
                </a:lnTo>
                <a:lnTo>
                  <a:pt x="826" y="1615"/>
                </a:lnTo>
                <a:lnTo>
                  <a:pt x="839" y="1609"/>
                </a:lnTo>
                <a:lnTo>
                  <a:pt x="851" y="1602"/>
                </a:lnTo>
                <a:lnTo>
                  <a:pt x="861" y="1595"/>
                </a:lnTo>
                <a:lnTo>
                  <a:pt x="873" y="1588"/>
                </a:lnTo>
                <a:lnTo>
                  <a:pt x="883" y="1584"/>
                </a:lnTo>
                <a:lnTo>
                  <a:pt x="893" y="1579"/>
                </a:lnTo>
                <a:lnTo>
                  <a:pt x="903" y="1575"/>
                </a:lnTo>
                <a:lnTo>
                  <a:pt x="913" y="1570"/>
                </a:lnTo>
                <a:lnTo>
                  <a:pt x="921" y="1568"/>
                </a:lnTo>
                <a:lnTo>
                  <a:pt x="931" y="1565"/>
                </a:lnTo>
                <a:lnTo>
                  <a:pt x="940" y="1565"/>
                </a:lnTo>
                <a:lnTo>
                  <a:pt x="950" y="1565"/>
                </a:lnTo>
                <a:lnTo>
                  <a:pt x="957" y="1565"/>
                </a:lnTo>
                <a:lnTo>
                  <a:pt x="965" y="1568"/>
                </a:lnTo>
                <a:lnTo>
                  <a:pt x="973" y="1568"/>
                </a:lnTo>
                <a:lnTo>
                  <a:pt x="982" y="1570"/>
                </a:lnTo>
                <a:lnTo>
                  <a:pt x="990" y="1573"/>
                </a:lnTo>
                <a:lnTo>
                  <a:pt x="997" y="1575"/>
                </a:lnTo>
                <a:lnTo>
                  <a:pt x="1005" y="1579"/>
                </a:lnTo>
                <a:lnTo>
                  <a:pt x="1012" y="1582"/>
                </a:lnTo>
                <a:lnTo>
                  <a:pt x="1020" y="1584"/>
                </a:lnTo>
                <a:lnTo>
                  <a:pt x="1026" y="1588"/>
                </a:lnTo>
                <a:lnTo>
                  <a:pt x="1034" y="1590"/>
                </a:lnTo>
                <a:lnTo>
                  <a:pt x="1040" y="1595"/>
                </a:lnTo>
                <a:lnTo>
                  <a:pt x="1047" y="1600"/>
                </a:lnTo>
                <a:lnTo>
                  <a:pt x="1054" y="1602"/>
                </a:lnTo>
                <a:lnTo>
                  <a:pt x="1060" y="1607"/>
                </a:lnTo>
                <a:lnTo>
                  <a:pt x="1066" y="1612"/>
                </a:lnTo>
                <a:lnTo>
                  <a:pt x="1074" y="1615"/>
                </a:lnTo>
                <a:lnTo>
                  <a:pt x="1080" y="1620"/>
                </a:lnTo>
                <a:lnTo>
                  <a:pt x="1086" y="1624"/>
                </a:lnTo>
                <a:lnTo>
                  <a:pt x="1092" y="1629"/>
                </a:lnTo>
                <a:lnTo>
                  <a:pt x="1101" y="1634"/>
                </a:lnTo>
                <a:lnTo>
                  <a:pt x="1106" y="1638"/>
                </a:lnTo>
                <a:lnTo>
                  <a:pt x="1113" y="1643"/>
                </a:lnTo>
                <a:lnTo>
                  <a:pt x="1119" y="1648"/>
                </a:lnTo>
                <a:lnTo>
                  <a:pt x="1126" y="1649"/>
                </a:lnTo>
                <a:lnTo>
                  <a:pt x="1133" y="1654"/>
                </a:lnTo>
                <a:lnTo>
                  <a:pt x="1139" y="1659"/>
                </a:lnTo>
                <a:lnTo>
                  <a:pt x="1146" y="1663"/>
                </a:lnTo>
                <a:lnTo>
                  <a:pt x="1153" y="1668"/>
                </a:lnTo>
                <a:lnTo>
                  <a:pt x="1159" y="1673"/>
                </a:lnTo>
                <a:lnTo>
                  <a:pt x="1166" y="1677"/>
                </a:lnTo>
                <a:lnTo>
                  <a:pt x="1175" y="1679"/>
                </a:lnTo>
                <a:lnTo>
                  <a:pt x="1181" y="1684"/>
                </a:lnTo>
                <a:lnTo>
                  <a:pt x="1189" y="1685"/>
                </a:lnTo>
                <a:lnTo>
                  <a:pt x="1197" y="1688"/>
                </a:lnTo>
                <a:lnTo>
                  <a:pt x="1203" y="1690"/>
                </a:lnTo>
                <a:lnTo>
                  <a:pt x="1210" y="1693"/>
                </a:lnTo>
                <a:lnTo>
                  <a:pt x="1215" y="1695"/>
                </a:lnTo>
                <a:lnTo>
                  <a:pt x="1221" y="1695"/>
                </a:lnTo>
                <a:lnTo>
                  <a:pt x="1227" y="1698"/>
                </a:lnTo>
                <a:lnTo>
                  <a:pt x="1233" y="1699"/>
                </a:lnTo>
                <a:lnTo>
                  <a:pt x="1238" y="1702"/>
                </a:lnTo>
                <a:lnTo>
                  <a:pt x="1243" y="1704"/>
                </a:lnTo>
                <a:lnTo>
                  <a:pt x="1250" y="1707"/>
                </a:lnTo>
                <a:lnTo>
                  <a:pt x="1253" y="1707"/>
                </a:lnTo>
                <a:lnTo>
                  <a:pt x="1260" y="1709"/>
                </a:lnTo>
                <a:lnTo>
                  <a:pt x="1265" y="1709"/>
                </a:lnTo>
                <a:lnTo>
                  <a:pt x="1272" y="1710"/>
                </a:lnTo>
                <a:lnTo>
                  <a:pt x="1278" y="1710"/>
                </a:lnTo>
                <a:lnTo>
                  <a:pt x="1284" y="1710"/>
                </a:lnTo>
                <a:lnTo>
                  <a:pt x="1290" y="1710"/>
                </a:lnTo>
                <a:lnTo>
                  <a:pt x="1298" y="1709"/>
                </a:lnTo>
                <a:lnTo>
                  <a:pt x="1304" y="1709"/>
                </a:lnTo>
                <a:lnTo>
                  <a:pt x="1312" y="1707"/>
                </a:lnTo>
                <a:lnTo>
                  <a:pt x="1320" y="1704"/>
                </a:lnTo>
                <a:lnTo>
                  <a:pt x="1329" y="1702"/>
                </a:lnTo>
                <a:lnTo>
                  <a:pt x="1339" y="1699"/>
                </a:lnTo>
                <a:lnTo>
                  <a:pt x="1349" y="1695"/>
                </a:lnTo>
                <a:lnTo>
                  <a:pt x="1359" y="1690"/>
                </a:lnTo>
                <a:lnTo>
                  <a:pt x="1371" y="1685"/>
                </a:lnTo>
                <a:lnTo>
                  <a:pt x="1383" y="1679"/>
                </a:lnTo>
                <a:lnTo>
                  <a:pt x="1394" y="1673"/>
                </a:lnTo>
                <a:lnTo>
                  <a:pt x="1409" y="1665"/>
                </a:lnTo>
                <a:lnTo>
                  <a:pt x="1423" y="1659"/>
                </a:lnTo>
                <a:lnTo>
                  <a:pt x="1438" y="1649"/>
                </a:lnTo>
                <a:lnTo>
                  <a:pt x="1438" y="1624"/>
                </a:lnTo>
                <a:lnTo>
                  <a:pt x="1435" y="1604"/>
                </a:lnTo>
                <a:lnTo>
                  <a:pt x="1431" y="1584"/>
                </a:lnTo>
                <a:lnTo>
                  <a:pt x="1429" y="1565"/>
                </a:lnTo>
                <a:lnTo>
                  <a:pt x="1425" y="1550"/>
                </a:lnTo>
                <a:lnTo>
                  <a:pt x="1423" y="1537"/>
                </a:lnTo>
                <a:lnTo>
                  <a:pt x="1419" y="1523"/>
                </a:lnTo>
                <a:lnTo>
                  <a:pt x="1415" y="1512"/>
                </a:lnTo>
                <a:lnTo>
                  <a:pt x="1411" y="1503"/>
                </a:lnTo>
                <a:lnTo>
                  <a:pt x="1405" y="1493"/>
                </a:lnTo>
                <a:lnTo>
                  <a:pt x="1401" y="1484"/>
                </a:lnTo>
                <a:lnTo>
                  <a:pt x="1396" y="1478"/>
                </a:lnTo>
                <a:lnTo>
                  <a:pt x="1391" y="1473"/>
                </a:lnTo>
                <a:lnTo>
                  <a:pt x="1386" y="1468"/>
                </a:lnTo>
                <a:lnTo>
                  <a:pt x="1383" y="1462"/>
                </a:lnTo>
                <a:lnTo>
                  <a:pt x="1376" y="1459"/>
                </a:lnTo>
                <a:lnTo>
                  <a:pt x="1372" y="1454"/>
                </a:lnTo>
                <a:lnTo>
                  <a:pt x="1369" y="1450"/>
                </a:lnTo>
                <a:lnTo>
                  <a:pt x="1362" y="1448"/>
                </a:lnTo>
                <a:lnTo>
                  <a:pt x="1359" y="1443"/>
                </a:lnTo>
                <a:lnTo>
                  <a:pt x="1354" y="1442"/>
                </a:lnTo>
                <a:lnTo>
                  <a:pt x="1351" y="1437"/>
                </a:lnTo>
                <a:lnTo>
                  <a:pt x="1346" y="1432"/>
                </a:lnTo>
                <a:lnTo>
                  <a:pt x="1344" y="1428"/>
                </a:lnTo>
                <a:lnTo>
                  <a:pt x="1340" y="1423"/>
                </a:lnTo>
                <a:lnTo>
                  <a:pt x="1339" y="1417"/>
                </a:lnTo>
                <a:lnTo>
                  <a:pt x="1336" y="1409"/>
                </a:lnTo>
                <a:lnTo>
                  <a:pt x="1334" y="1403"/>
                </a:lnTo>
                <a:lnTo>
                  <a:pt x="1332" y="1394"/>
                </a:lnTo>
                <a:lnTo>
                  <a:pt x="1332" y="1384"/>
                </a:lnTo>
                <a:lnTo>
                  <a:pt x="1330" y="1373"/>
                </a:lnTo>
                <a:lnTo>
                  <a:pt x="1330" y="1359"/>
                </a:lnTo>
                <a:lnTo>
                  <a:pt x="1332" y="1348"/>
                </a:lnTo>
                <a:lnTo>
                  <a:pt x="1332" y="1339"/>
                </a:lnTo>
                <a:lnTo>
                  <a:pt x="1334" y="1333"/>
                </a:lnTo>
                <a:lnTo>
                  <a:pt x="1334" y="1323"/>
                </a:lnTo>
                <a:lnTo>
                  <a:pt x="1336" y="1317"/>
                </a:lnTo>
                <a:lnTo>
                  <a:pt x="1339" y="1312"/>
                </a:lnTo>
                <a:lnTo>
                  <a:pt x="1340" y="1305"/>
                </a:lnTo>
                <a:lnTo>
                  <a:pt x="1342" y="1303"/>
                </a:lnTo>
                <a:lnTo>
                  <a:pt x="1344" y="1298"/>
                </a:lnTo>
                <a:lnTo>
                  <a:pt x="1346" y="1294"/>
                </a:lnTo>
                <a:lnTo>
                  <a:pt x="1349" y="1292"/>
                </a:lnTo>
                <a:lnTo>
                  <a:pt x="1352" y="1289"/>
                </a:lnTo>
                <a:lnTo>
                  <a:pt x="1354" y="1287"/>
                </a:lnTo>
                <a:lnTo>
                  <a:pt x="1359" y="1284"/>
                </a:lnTo>
                <a:lnTo>
                  <a:pt x="1361" y="1283"/>
                </a:lnTo>
                <a:lnTo>
                  <a:pt x="1364" y="1283"/>
                </a:lnTo>
                <a:lnTo>
                  <a:pt x="1369" y="1280"/>
                </a:lnTo>
                <a:lnTo>
                  <a:pt x="1371" y="1278"/>
                </a:lnTo>
                <a:lnTo>
                  <a:pt x="1374" y="1275"/>
                </a:lnTo>
                <a:lnTo>
                  <a:pt x="1379" y="1273"/>
                </a:lnTo>
                <a:lnTo>
                  <a:pt x="1383" y="1272"/>
                </a:lnTo>
                <a:lnTo>
                  <a:pt x="1386" y="1269"/>
                </a:lnTo>
                <a:lnTo>
                  <a:pt x="1391" y="1267"/>
                </a:lnTo>
                <a:lnTo>
                  <a:pt x="1394" y="1264"/>
                </a:lnTo>
                <a:lnTo>
                  <a:pt x="1399" y="1260"/>
                </a:lnTo>
                <a:lnTo>
                  <a:pt x="1405" y="1255"/>
                </a:lnTo>
                <a:lnTo>
                  <a:pt x="1409" y="1250"/>
                </a:lnTo>
                <a:lnTo>
                  <a:pt x="1413" y="1244"/>
                </a:lnTo>
                <a:lnTo>
                  <a:pt x="1416" y="1237"/>
                </a:lnTo>
                <a:lnTo>
                  <a:pt x="1423" y="1230"/>
                </a:lnTo>
                <a:lnTo>
                  <a:pt x="1426" y="1224"/>
                </a:lnTo>
                <a:lnTo>
                  <a:pt x="1431" y="1214"/>
                </a:lnTo>
                <a:lnTo>
                  <a:pt x="1429" y="1210"/>
                </a:lnTo>
                <a:lnTo>
                  <a:pt x="1425" y="1208"/>
                </a:lnTo>
                <a:lnTo>
                  <a:pt x="1421" y="1205"/>
                </a:lnTo>
                <a:lnTo>
                  <a:pt x="1416" y="1200"/>
                </a:lnTo>
                <a:lnTo>
                  <a:pt x="1413" y="1199"/>
                </a:lnTo>
                <a:lnTo>
                  <a:pt x="1409" y="1197"/>
                </a:lnTo>
                <a:lnTo>
                  <a:pt x="1403" y="1192"/>
                </a:lnTo>
                <a:lnTo>
                  <a:pt x="1399" y="1189"/>
                </a:lnTo>
                <a:lnTo>
                  <a:pt x="1393" y="1188"/>
                </a:lnTo>
                <a:lnTo>
                  <a:pt x="1389" y="1183"/>
                </a:lnTo>
                <a:lnTo>
                  <a:pt x="1383" y="1180"/>
                </a:lnTo>
                <a:lnTo>
                  <a:pt x="1379" y="1178"/>
                </a:lnTo>
                <a:lnTo>
                  <a:pt x="1372" y="1174"/>
                </a:lnTo>
                <a:lnTo>
                  <a:pt x="1369" y="1172"/>
                </a:lnTo>
                <a:lnTo>
                  <a:pt x="1362" y="1169"/>
                </a:lnTo>
                <a:lnTo>
                  <a:pt x="1359" y="1164"/>
                </a:lnTo>
                <a:lnTo>
                  <a:pt x="1354" y="1163"/>
                </a:lnTo>
                <a:lnTo>
                  <a:pt x="1349" y="1160"/>
                </a:lnTo>
                <a:lnTo>
                  <a:pt x="1344" y="1158"/>
                </a:lnTo>
                <a:lnTo>
                  <a:pt x="1340" y="1153"/>
                </a:lnTo>
                <a:lnTo>
                  <a:pt x="1336" y="1152"/>
                </a:lnTo>
                <a:lnTo>
                  <a:pt x="1332" y="1149"/>
                </a:lnTo>
                <a:lnTo>
                  <a:pt x="1330" y="1147"/>
                </a:lnTo>
                <a:lnTo>
                  <a:pt x="1326" y="1144"/>
                </a:lnTo>
                <a:lnTo>
                  <a:pt x="1324" y="1142"/>
                </a:lnTo>
                <a:lnTo>
                  <a:pt x="1322" y="1139"/>
                </a:lnTo>
                <a:lnTo>
                  <a:pt x="1320" y="1138"/>
                </a:lnTo>
                <a:lnTo>
                  <a:pt x="1319" y="1135"/>
                </a:lnTo>
                <a:lnTo>
                  <a:pt x="1319" y="1133"/>
                </a:lnTo>
                <a:lnTo>
                  <a:pt x="1319" y="1130"/>
                </a:lnTo>
                <a:lnTo>
                  <a:pt x="1319" y="1128"/>
                </a:lnTo>
                <a:lnTo>
                  <a:pt x="1319" y="1124"/>
                </a:lnTo>
                <a:lnTo>
                  <a:pt x="1319" y="1117"/>
                </a:lnTo>
                <a:lnTo>
                  <a:pt x="1319" y="1113"/>
                </a:lnTo>
                <a:lnTo>
                  <a:pt x="1319" y="1108"/>
                </a:lnTo>
                <a:lnTo>
                  <a:pt x="1319" y="1103"/>
                </a:lnTo>
                <a:lnTo>
                  <a:pt x="1319" y="1099"/>
                </a:lnTo>
                <a:lnTo>
                  <a:pt x="1319" y="1094"/>
                </a:lnTo>
                <a:lnTo>
                  <a:pt x="1319" y="1090"/>
                </a:lnTo>
                <a:lnTo>
                  <a:pt x="1319" y="1085"/>
                </a:lnTo>
                <a:lnTo>
                  <a:pt x="1316" y="1080"/>
                </a:lnTo>
                <a:lnTo>
                  <a:pt x="1316" y="1078"/>
                </a:lnTo>
                <a:lnTo>
                  <a:pt x="1316" y="1074"/>
                </a:lnTo>
                <a:lnTo>
                  <a:pt x="1316" y="1069"/>
                </a:lnTo>
                <a:lnTo>
                  <a:pt x="1316" y="1067"/>
                </a:lnTo>
                <a:lnTo>
                  <a:pt x="1316" y="1063"/>
                </a:lnTo>
                <a:lnTo>
                  <a:pt x="1316" y="1058"/>
                </a:lnTo>
                <a:lnTo>
                  <a:pt x="1319" y="1054"/>
                </a:lnTo>
                <a:lnTo>
                  <a:pt x="1319" y="1052"/>
                </a:lnTo>
                <a:lnTo>
                  <a:pt x="1319" y="1047"/>
                </a:lnTo>
                <a:lnTo>
                  <a:pt x="1320" y="1042"/>
                </a:lnTo>
                <a:lnTo>
                  <a:pt x="1322" y="1038"/>
                </a:lnTo>
                <a:lnTo>
                  <a:pt x="1322" y="1033"/>
                </a:lnTo>
                <a:lnTo>
                  <a:pt x="1324" y="1029"/>
                </a:lnTo>
                <a:lnTo>
                  <a:pt x="1326" y="1022"/>
                </a:lnTo>
                <a:lnTo>
                  <a:pt x="1330" y="1018"/>
                </a:lnTo>
                <a:lnTo>
                  <a:pt x="1332" y="1010"/>
                </a:lnTo>
                <a:lnTo>
                  <a:pt x="1336" y="1005"/>
                </a:lnTo>
                <a:lnTo>
                  <a:pt x="1339" y="999"/>
                </a:lnTo>
                <a:lnTo>
                  <a:pt x="1342" y="993"/>
                </a:lnTo>
                <a:lnTo>
                  <a:pt x="1346" y="985"/>
                </a:lnTo>
                <a:lnTo>
                  <a:pt x="1352" y="977"/>
                </a:lnTo>
                <a:lnTo>
                  <a:pt x="1356" y="969"/>
                </a:lnTo>
                <a:lnTo>
                  <a:pt x="1356" y="958"/>
                </a:lnTo>
                <a:lnTo>
                  <a:pt x="1359" y="947"/>
                </a:lnTo>
                <a:lnTo>
                  <a:pt x="1359" y="935"/>
                </a:lnTo>
                <a:lnTo>
                  <a:pt x="1361" y="924"/>
                </a:lnTo>
                <a:lnTo>
                  <a:pt x="1362" y="915"/>
                </a:lnTo>
                <a:lnTo>
                  <a:pt x="1364" y="907"/>
                </a:lnTo>
                <a:lnTo>
                  <a:pt x="1366" y="899"/>
                </a:lnTo>
                <a:lnTo>
                  <a:pt x="1371" y="891"/>
                </a:lnTo>
                <a:lnTo>
                  <a:pt x="1372" y="884"/>
                </a:lnTo>
                <a:lnTo>
                  <a:pt x="1376" y="877"/>
                </a:lnTo>
                <a:lnTo>
                  <a:pt x="1381" y="871"/>
                </a:lnTo>
                <a:lnTo>
                  <a:pt x="1384" y="863"/>
                </a:lnTo>
                <a:lnTo>
                  <a:pt x="1389" y="859"/>
                </a:lnTo>
                <a:lnTo>
                  <a:pt x="1393" y="852"/>
                </a:lnTo>
                <a:lnTo>
                  <a:pt x="1399" y="848"/>
                </a:lnTo>
                <a:lnTo>
                  <a:pt x="1403" y="841"/>
                </a:lnTo>
                <a:lnTo>
                  <a:pt x="1409" y="836"/>
                </a:lnTo>
                <a:lnTo>
                  <a:pt x="1415" y="832"/>
                </a:lnTo>
                <a:lnTo>
                  <a:pt x="1421" y="827"/>
                </a:lnTo>
                <a:lnTo>
                  <a:pt x="1426" y="823"/>
                </a:lnTo>
                <a:lnTo>
                  <a:pt x="1433" y="818"/>
                </a:lnTo>
                <a:lnTo>
                  <a:pt x="1439" y="816"/>
                </a:lnTo>
                <a:lnTo>
                  <a:pt x="1448" y="812"/>
                </a:lnTo>
                <a:lnTo>
                  <a:pt x="1453" y="807"/>
                </a:lnTo>
                <a:lnTo>
                  <a:pt x="1461" y="802"/>
                </a:lnTo>
                <a:lnTo>
                  <a:pt x="1470" y="798"/>
                </a:lnTo>
                <a:lnTo>
                  <a:pt x="1478" y="793"/>
                </a:lnTo>
                <a:lnTo>
                  <a:pt x="1485" y="791"/>
                </a:lnTo>
                <a:lnTo>
                  <a:pt x="1493" y="787"/>
                </a:lnTo>
                <a:lnTo>
                  <a:pt x="1502" y="779"/>
                </a:lnTo>
                <a:lnTo>
                  <a:pt x="1510" y="774"/>
                </a:lnTo>
                <a:lnTo>
                  <a:pt x="1518" y="771"/>
                </a:lnTo>
                <a:lnTo>
                  <a:pt x="1524" y="766"/>
                </a:lnTo>
                <a:lnTo>
                  <a:pt x="1528" y="762"/>
                </a:lnTo>
                <a:lnTo>
                  <a:pt x="1530" y="754"/>
                </a:lnTo>
                <a:lnTo>
                  <a:pt x="1534" y="752"/>
                </a:lnTo>
                <a:lnTo>
                  <a:pt x="1535" y="748"/>
                </a:lnTo>
                <a:lnTo>
                  <a:pt x="1538" y="743"/>
                </a:lnTo>
                <a:lnTo>
                  <a:pt x="1540" y="738"/>
                </a:lnTo>
                <a:lnTo>
                  <a:pt x="1542" y="737"/>
                </a:lnTo>
                <a:lnTo>
                  <a:pt x="1542" y="732"/>
                </a:lnTo>
                <a:lnTo>
                  <a:pt x="1544" y="729"/>
                </a:lnTo>
                <a:lnTo>
                  <a:pt x="1544" y="726"/>
                </a:lnTo>
                <a:lnTo>
                  <a:pt x="1544" y="723"/>
                </a:lnTo>
                <a:lnTo>
                  <a:pt x="1544" y="721"/>
                </a:lnTo>
                <a:lnTo>
                  <a:pt x="1544" y="716"/>
                </a:lnTo>
                <a:lnTo>
                  <a:pt x="1544" y="714"/>
                </a:lnTo>
                <a:lnTo>
                  <a:pt x="1542" y="712"/>
                </a:lnTo>
                <a:lnTo>
                  <a:pt x="1542" y="707"/>
                </a:lnTo>
                <a:lnTo>
                  <a:pt x="1540" y="704"/>
                </a:lnTo>
                <a:lnTo>
                  <a:pt x="1540" y="702"/>
                </a:lnTo>
                <a:lnTo>
                  <a:pt x="1538" y="698"/>
                </a:lnTo>
                <a:lnTo>
                  <a:pt x="1538" y="693"/>
                </a:lnTo>
                <a:lnTo>
                  <a:pt x="1535" y="691"/>
                </a:lnTo>
                <a:lnTo>
                  <a:pt x="1535" y="687"/>
                </a:lnTo>
                <a:lnTo>
                  <a:pt x="1534" y="682"/>
                </a:lnTo>
                <a:lnTo>
                  <a:pt x="1534" y="678"/>
                </a:lnTo>
                <a:lnTo>
                  <a:pt x="1532" y="673"/>
                </a:lnTo>
                <a:lnTo>
                  <a:pt x="1532" y="668"/>
                </a:lnTo>
                <a:lnTo>
                  <a:pt x="1530" y="662"/>
                </a:lnTo>
                <a:lnTo>
                  <a:pt x="1530" y="657"/>
                </a:lnTo>
                <a:lnTo>
                  <a:pt x="1530" y="651"/>
                </a:lnTo>
                <a:lnTo>
                  <a:pt x="1530" y="643"/>
                </a:lnTo>
                <a:lnTo>
                  <a:pt x="1530" y="637"/>
                </a:lnTo>
                <a:lnTo>
                  <a:pt x="1530" y="629"/>
                </a:lnTo>
                <a:lnTo>
                  <a:pt x="1530" y="623"/>
                </a:lnTo>
                <a:lnTo>
                  <a:pt x="1530" y="617"/>
                </a:lnTo>
                <a:lnTo>
                  <a:pt x="1528" y="609"/>
                </a:lnTo>
                <a:lnTo>
                  <a:pt x="1528" y="603"/>
                </a:lnTo>
                <a:lnTo>
                  <a:pt x="1525" y="596"/>
                </a:lnTo>
                <a:lnTo>
                  <a:pt x="1524" y="592"/>
                </a:lnTo>
                <a:lnTo>
                  <a:pt x="1520" y="584"/>
                </a:lnTo>
                <a:lnTo>
                  <a:pt x="1518" y="581"/>
                </a:lnTo>
                <a:lnTo>
                  <a:pt x="1513" y="573"/>
                </a:lnTo>
                <a:lnTo>
                  <a:pt x="1510" y="568"/>
                </a:lnTo>
                <a:lnTo>
                  <a:pt x="1508" y="562"/>
                </a:lnTo>
                <a:lnTo>
                  <a:pt x="1502" y="557"/>
                </a:lnTo>
                <a:lnTo>
                  <a:pt x="1498" y="553"/>
                </a:lnTo>
                <a:lnTo>
                  <a:pt x="1493" y="548"/>
                </a:lnTo>
                <a:lnTo>
                  <a:pt x="1490" y="544"/>
                </a:lnTo>
                <a:lnTo>
                  <a:pt x="1483" y="539"/>
                </a:lnTo>
                <a:lnTo>
                  <a:pt x="1480" y="534"/>
                </a:lnTo>
                <a:lnTo>
                  <a:pt x="1473" y="531"/>
                </a:lnTo>
                <a:lnTo>
                  <a:pt x="1468" y="526"/>
                </a:lnTo>
                <a:lnTo>
                  <a:pt x="1463" y="521"/>
                </a:lnTo>
                <a:lnTo>
                  <a:pt x="1458" y="517"/>
                </a:lnTo>
                <a:lnTo>
                  <a:pt x="1451" y="514"/>
                </a:lnTo>
                <a:lnTo>
                  <a:pt x="1445" y="509"/>
                </a:lnTo>
                <a:lnTo>
                  <a:pt x="1439" y="506"/>
                </a:lnTo>
                <a:lnTo>
                  <a:pt x="1435" y="503"/>
                </a:lnTo>
                <a:lnTo>
                  <a:pt x="1429" y="498"/>
                </a:lnTo>
                <a:lnTo>
                  <a:pt x="1423" y="494"/>
                </a:lnTo>
                <a:lnTo>
                  <a:pt x="1416" y="492"/>
                </a:lnTo>
                <a:lnTo>
                  <a:pt x="1411" y="487"/>
                </a:lnTo>
                <a:lnTo>
                  <a:pt x="1406" y="484"/>
                </a:lnTo>
                <a:lnTo>
                  <a:pt x="1401" y="481"/>
                </a:lnTo>
                <a:lnTo>
                  <a:pt x="1394" y="471"/>
                </a:lnTo>
                <a:lnTo>
                  <a:pt x="1391" y="464"/>
                </a:lnTo>
                <a:lnTo>
                  <a:pt x="1386" y="456"/>
                </a:lnTo>
                <a:lnTo>
                  <a:pt x="1384" y="448"/>
                </a:lnTo>
                <a:lnTo>
                  <a:pt x="1383" y="442"/>
                </a:lnTo>
                <a:lnTo>
                  <a:pt x="1383" y="433"/>
                </a:lnTo>
                <a:lnTo>
                  <a:pt x="1381" y="426"/>
                </a:lnTo>
                <a:lnTo>
                  <a:pt x="1381" y="419"/>
                </a:lnTo>
                <a:lnTo>
                  <a:pt x="1383" y="412"/>
                </a:lnTo>
                <a:lnTo>
                  <a:pt x="1383" y="406"/>
                </a:lnTo>
                <a:lnTo>
                  <a:pt x="1384" y="401"/>
                </a:lnTo>
                <a:lnTo>
                  <a:pt x="1384" y="394"/>
                </a:lnTo>
                <a:lnTo>
                  <a:pt x="1386" y="387"/>
                </a:lnTo>
                <a:lnTo>
                  <a:pt x="1389" y="381"/>
                </a:lnTo>
                <a:lnTo>
                  <a:pt x="1391" y="374"/>
                </a:lnTo>
                <a:lnTo>
                  <a:pt x="1393" y="367"/>
                </a:lnTo>
                <a:lnTo>
                  <a:pt x="1394" y="362"/>
                </a:lnTo>
                <a:lnTo>
                  <a:pt x="1394" y="356"/>
                </a:lnTo>
                <a:lnTo>
                  <a:pt x="1396" y="349"/>
                </a:lnTo>
                <a:lnTo>
                  <a:pt x="1396" y="342"/>
                </a:lnTo>
                <a:lnTo>
                  <a:pt x="1399" y="333"/>
                </a:lnTo>
                <a:lnTo>
                  <a:pt x="1399" y="326"/>
                </a:lnTo>
                <a:lnTo>
                  <a:pt x="1396" y="319"/>
                </a:lnTo>
                <a:lnTo>
                  <a:pt x="1396" y="311"/>
                </a:lnTo>
                <a:lnTo>
                  <a:pt x="1394" y="301"/>
                </a:lnTo>
                <a:lnTo>
                  <a:pt x="1391" y="294"/>
                </a:lnTo>
                <a:lnTo>
                  <a:pt x="1386" y="286"/>
                </a:lnTo>
                <a:lnTo>
                  <a:pt x="1383" y="274"/>
                </a:lnTo>
                <a:lnTo>
                  <a:pt x="1376" y="264"/>
                </a:lnTo>
                <a:lnTo>
                  <a:pt x="1371" y="256"/>
                </a:lnTo>
                <a:lnTo>
                  <a:pt x="1362" y="244"/>
                </a:lnTo>
                <a:lnTo>
                  <a:pt x="1352" y="233"/>
                </a:lnTo>
                <a:lnTo>
                  <a:pt x="1361" y="233"/>
                </a:lnTo>
                <a:lnTo>
                  <a:pt x="1366" y="231"/>
                </a:lnTo>
                <a:lnTo>
                  <a:pt x="1372" y="231"/>
                </a:lnTo>
                <a:lnTo>
                  <a:pt x="1379" y="231"/>
                </a:lnTo>
                <a:lnTo>
                  <a:pt x="1386" y="231"/>
                </a:lnTo>
                <a:lnTo>
                  <a:pt x="1393" y="231"/>
                </a:lnTo>
                <a:lnTo>
                  <a:pt x="1399" y="231"/>
                </a:lnTo>
                <a:lnTo>
                  <a:pt x="1405" y="231"/>
                </a:lnTo>
                <a:lnTo>
                  <a:pt x="1411" y="231"/>
                </a:lnTo>
                <a:lnTo>
                  <a:pt x="1416" y="231"/>
                </a:lnTo>
                <a:lnTo>
                  <a:pt x="1423" y="231"/>
                </a:lnTo>
                <a:lnTo>
                  <a:pt x="1429" y="228"/>
                </a:lnTo>
                <a:lnTo>
                  <a:pt x="1438" y="228"/>
                </a:lnTo>
                <a:lnTo>
                  <a:pt x="1443" y="228"/>
                </a:lnTo>
                <a:lnTo>
                  <a:pt x="1449" y="228"/>
                </a:lnTo>
                <a:lnTo>
                  <a:pt x="1455" y="227"/>
                </a:lnTo>
                <a:lnTo>
                  <a:pt x="1461" y="227"/>
                </a:lnTo>
                <a:lnTo>
                  <a:pt x="1470" y="224"/>
                </a:lnTo>
                <a:lnTo>
                  <a:pt x="1475" y="222"/>
                </a:lnTo>
                <a:lnTo>
                  <a:pt x="1483" y="222"/>
                </a:lnTo>
                <a:lnTo>
                  <a:pt x="1490" y="219"/>
                </a:lnTo>
                <a:lnTo>
                  <a:pt x="1498" y="217"/>
                </a:lnTo>
                <a:lnTo>
                  <a:pt x="1503" y="216"/>
                </a:lnTo>
                <a:lnTo>
                  <a:pt x="1512" y="213"/>
                </a:lnTo>
                <a:lnTo>
                  <a:pt x="1520" y="211"/>
                </a:lnTo>
                <a:lnTo>
                  <a:pt x="1528" y="206"/>
                </a:lnTo>
                <a:lnTo>
                  <a:pt x="1535" y="204"/>
                </a:lnTo>
                <a:lnTo>
                  <a:pt x="1544" y="199"/>
                </a:lnTo>
                <a:lnTo>
                  <a:pt x="1552" y="194"/>
                </a:lnTo>
                <a:lnTo>
                  <a:pt x="1560" y="191"/>
                </a:lnTo>
                <a:lnTo>
                  <a:pt x="1570" y="186"/>
                </a:lnTo>
                <a:lnTo>
                  <a:pt x="1579" y="181"/>
                </a:lnTo>
                <a:lnTo>
                  <a:pt x="1584" y="179"/>
                </a:lnTo>
                <a:lnTo>
                  <a:pt x="1590" y="177"/>
                </a:lnTo>
                <a:lnTo>
                  <a:pt x="1594" y="172"/>
                </a:lnTo>
                <a:lnTo>
                  <a:pt x="1599" y="169"/>
                </a:lnTo>
                <a:lnTo>
                  <a:pt x="1602" y="166"/>
                </a:lnTo>
                <a:lnTo>
                  <a:pt x="1606" y="161"/>
                </a:lnTo>
                <a:lnTo>
                  <a:pt x="1609" y="156"/>
                </a:lnTo>
                <a:lnTo>
                  <a:pt x="1611" y="149"/>
                </a:lnTo>
                <a:lnTo>
                  <a:pt x="1612" y="144"/>
                </a:lnTo>
                <a:lnTo>
                  <a:pt x="1614" y="138"/>
                </a:lnTo>
                <a:lnTo>
                  <a:pt x="1616" y="133"/>
                </a:lnTo>
                <a:lnTo>
                  <a:pt x="1616" y="127"/>
                </a:lnTo>
                <a:lnTo>
                  <a:pt x="1619" y="119"/>
                </a:lnTo>
                <a:lnTo>
                  <a:pt x="1619" y="113"/>
                </a:lnTo>
                <a:lnTo>
                  <a:pt x="1619" y="107"/>
                </a:lnTo>
                <a:lnTo>
                  <a:pt x="1621" y="99"/>
                </a:lnTo>
                <a:lnTo>
                  <a:pt x="1621" y="93"/>
                </a:lnTo>
                <a:lnTo>
                  <a:pt x="1621" y="86"/>
                </a:lnTo>
                <a:lnTo>
                  <a:pt x="1621" y="79"/>
                </a:lnTo>
                <a:lnTo>
                  <a:pt x="1621" y="72"/>
                </a:lnTo>
                <a:lnTo>
                  <a:pt x="1619" y="66"/>
                </a:lnTo>
                <a:lnTo>
                  <a:pt x="1619" y="58"/>
                </a:lnTo>
                <a:lnTo>
                  <a:pt x="1619" y="52"/>
                </a:lnTo>
                <a:lnTo>
                  <a:pt x="1619" y="46"/>
                </a:lnTo>
                <a:lnTo>
                  <a:pt x="1619" y="38"/>
                </a:lnTo>
                <a:lnTo>
                  <a:pt x="1619" y="32"/>
                </a:lnTo>
                <a:lnTo>
                  <a:pt x="1619" y="24"/>
                </a:lnTo>
                <a:lnTo>
                  <a:pt x="1619" y="21"/>
                </a:lnTo>
                <a:lnTo>
                  <a:pt x="1619" y="13"/>
                </a:lnTo>
                <a:lnTo>
                  <a:pt x="1621" y="9"/>
                </a:lnTo>
                <a:lnTo>
                  <a:pt x="1621" y="4"/>
                </a:lnTo>
                <a:lnTo>
                  <a:pt x="1622" y="0"/>
                </a:lnTo>
              </a:path>
            </a:pathLst>
          </a:custGeom>
          <a:solidFill>
            <a:srgbClr val="CE9D5D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FF9933"/>
                  </a:outerShdw>
                </a:effectLst>
              </a14:hiddenEffects>
            </a:ext>
          </a:extLst>
        </xdr:spPr>
      </xdr:sp>
      <xdr:sp macro="" textlink="">
        <xdr:nvSpPr>
          <xdr:cNvPr id="24" name="Freeform 28">
            <a:extLst>
              <a:ext uri="{FF2B5EF4-FFF2-40B4-BE49-F238E27FC236}">
                <a16:creationId xmlns:a16="http://schemas.microsoft.com/office/drawing/2014/main" id="{AFCFA153-B2C8-4713-94A1-57BEB9B823F9}"/>
              </a:ext>
            </a:extLst>
          </xdr:cNvPr>
          <xdr:cNvSpPr>
            <a:spLocks/>
          </xdr:cNvSpPr>
        </xdr:nvSpPr>
        <xdr:spPr bwMode="auto">
          <a:xfrm>
            <a:off x="1520" y="2508"/>
            <a:ext cx="91" cy="27"/>
          </a:xfrm>
          <a:custGeom>
            <a:avLst/>
            <a:gdLst>
              <a:gd name="T0" fmla="*/ 0 w 1472"/>
              <a:gd name="T1" fmla="*/ 0 h 361"/>
              <a:gd name="T2" fmla="*/ 0 w 1472"/>
              <a:gd name="T3" fmla="*/ 0 h 361"/>
              <a:gd name="T4" fmla="*/ 0 w 1472"/>
              <a:gd name="T5" fmla="*/ 0 h 361"/>
              <a:gd name="T6" fmla="*/ 0 w 1472"/>
              <a:gd name="T7" fmla="*/ 0 h 361"/>
              <a:gd name="T8" fmla="*/ 0 w 1472"/>
              <a:gd name="T9" fmla="*/ 0 h 361"/>
              <a:gd name="T10" fmla="*/ 0 w 1472"/>
              <a:gd name="T11" fmla="*/ 0 h 361"/>
              <a:gd name="T12" fmla="*/ 0 w 1472"/>
              <a:gd name="T13" fmla="*/ 0 h 361"/>
              <a:gd name="T14" fmla="*/ 0 w 1472"/>
              <a:gd name="T15" fmla="*/ 0 h 361"/>
              <a:gd name="T16" fmla="*/ 0 w 1472"/>
              <a:gd name="T17" fmla="*/ 0 h 361"/>
              <a:gd name="T18" fmla="*/ 0 w 1472"/>
              <a:gd name="T19" fmla="*/ 0 h 361"/>
              <a:gd name="T20" fmla="*/ 0 w 1472"/>
              <a:gd name="T21" fmla="*/ 0 h 361"/>
              <a:gd name="T22" fmla="*/ 0 w 1472"/>
              <a:gd name="T23" fmla="*/ 0 h 361"/>
              <a:gd name="T24" fmla="*/ 0 w 1472"/>
              <a:gd name="T25" fmla="*/ 0 h 361"/>
              <a:gd name="T26" fmla="*/ 0 w 1472"/>
              <a:gd name="T27" fmla="*/ 0 h 361"/>
              <a:gd name="T28" fmla="*/ 0 w 1472"/>
              <a:gd name="T29" fmla="*/ 0 h 361"/>
              <a:gd name="T30" fmla="*/ 0 w 1472"/>
              <a:gd name="T31" fmla="*/ 0 h 361"/>
              <a:gd name="T32" fmla="*/ 0 w 1472"/>
              <a:gd name="T33" fmla="*/ 0 h 361"/>
              <a:gd name="T34" fmla="*/ 0 w 1472"/>
              <a:gd name="T35" fmla="*/ 0 h 361"/>
              <a:gd name="T36" fmla="*/ 0 w 1472"/>
              <a:gd name="T37" fmla="*/ 0 h 361"/>
              <a:gd name="T38" fmla="*/ 0 w 1472"/>
              <a:gd name="T39" fmla="*/ 0 h 361"/>
              <a:gd name="T40" fmla="*/ 0 w 1472"/>
              <a:gd name="T41" fmla="*/ 0 h 361"/>
              <a:gd name="T42" fmla="*/ 0 w 1472"/>
              <a:gd name="T43" fmla="*/ 0 h 361"/>
              <a:gd name="T44" fmla="*/ 0 w 1472"/>
              <a:gd name="T45" fmla="*/ 0 h 361"/>
              <a:gd name="T46" fmla="*/ 0 w 1472"/>
              <a:gd name="T47" fmla="*/ 0 h 361"/>
              <a:gd name="T48" fmla="*/ 0 w 1472"/>
              <a:gd name="T49" fmla="*/ 0 h 361"/>
              <a:gd name="T50" fmla="*/ 0 w 1472"/>
              <a:gd name="T51" fmla="*/ 0 h 361"/>
              <a:gd name="T52" fmla="*/ 0 w 1472"/>
              <a:gd name="T53" fmla="*/ 0 h 361"/>
              <a:gd name="T54" fmla="*/ 0 w 1472"/>
              <a:gd name="T55" fmla="*/ 0 h 361"/>
              <a:gd name="T56" fmla="*/ 0 w 1472"/>
              <a:gd name="T57" fmla="*/ 0 h 361"/>
              <a:gd name="T58" fmla="*/ 0 w 1472"/>
              <a:gd name="T59" fmla="*/ 0 h 361"/>
              <a:gd name="T60" fmla="*/ 0 w 1472"/>
              <a:gd name="T61" fmla="*/ 0 h 361"/>
              <a:gd name="T62" fmla="*/ 0 w 1472"/>
              <a:gd name="T63" fmla="*/ 0 h 361"/>
              <a:gd name="T64" fmla="*/ 0 w 1472"/>
              <a:gd name="T65" fmla="*/ 0 h 361"/>
              <a:gd name="T66" fmla="*/ 0 w 1472"/>
              <a:gd name="T67" fmla="*/ 0 h 361"/>
              <a:gd name="T68" fmla="*/ 0 w 1472"/>
              <a:gd name="T69" fmla="*/ 0 h 361"/>
              <a:gd name="T70" fmla="*/ 0 w 1472"/>
              <a:gd name="T71" fmla="*/ 0 h 361"/>
              <a:gd name="T72" fmla="*/ 0 w 1472"/>
              <a:gd name="T73" fmla="*/ 0 h 361"/>
              <a:gd name="T74" fmla="*/ 0 w 1472"/>
              <a:gd name="T75" fmla="*/ 0 h 361"/>
              <a:gd name="T76" fmla="*/ 0 w 1472"/>
              <a:gd name="T77" fmla="*/ 0 h 361"/>
              <a:gd name="T78" fmla="*/ 0 w 1472"/>
              <a:gd name="T79" fmla="*/ 0 h 361"/>
              <a:gd name="T80" fmla="*/ 0 w 1472"/>
              <a:gd name="T81" fmla="*/ 0 h 361"/>
              <a:gd name="T82" fmla="*/ 0 w 1472"/>
              <a:gd name="T83" fmla="*/ 0 h 361"/>
              <a:gd name="T84" fmla="*/ 0 w 1472"/>
              <a:gd name="T85" fmla="*/ 0 h 361"/>
              <a:gd name="T86" fmla="*/ 0 w 1472"/>
              <a:gd name="T87" fmla="*/ 0 h 361"/>
              <a:gd name="T88" fmla="*/ 0 w 1472"/>
              <a:gd name="T89" fmla="*/ 0 h 361"/>
              <a:gd name="T90" fmla="*/ 0 w 1472"/>
              <a:gd name="T91" fmla="*/ 0 h 361"/>
              <a:gd name="T92" fmla="*/ 0 w 1472"/>
              <a:gd name="T93" fmla="*/ 0 h 361"/>
              <a:gd name="T94" fmla="*/ 0 w 1472"/>
              <a:gd name="T95" fmla="*/ 0 h 361"/>
              <a:gd name="T96" fmla="*/ 0 w 1472"/>
              <a:gd name="T97" fmla="*/ 0 h 361"/>
              <a:gd name="T98" fmla="*/ 0 w 1472"/>
              <a:gd name="T99" fmla="*/ 0 h 361"/>
              <a:gd name="T100" fmla="*/ 0 w 1472"/>
              <a:gd name="T101" fmla="*/ 0 h 361"/>
              <a:gd name="T102" fmla="*/ 0 w 1472"/>
              <a:gd name="T103" fmla="*/ 0 h 361"/>
              <a:gd name="T104" fmla="*/ 0 w 1472"/>
              <a:gd name="T105" fmla="*/ 0 h 361"/>
              <a:gd name="T106" fmla="*/ 0 w 1472"/>
              <a:gd name="T107" fmla="*/ 0 h 361"/>
              <a:gd name="T108" fmla="*/ 0 w 1472"/>
              <a:gd name="T109" fmla="*/ 0 h 361"/>
              <a:gd name="T110" fmla="*/ 0 w 1472"/>
              <a:gd name="T111" fmla="*/ 0 h 361"/>
              <a:gd name="T112" fmla="*/ 0 w 1472"/>
              <a:gd name="T113" fmla="*/ 0 h 361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0" t="0" r="r" b="b"/>
            <a:pathLst>
              <a:path w="1472" h="361">
                <a:moveTo>
                  <a:pt x="1224" y="151"/>
                </a:moveTo>
                <a:lnTo>
                  <a:pt x="1228" y="148"/>
                </a:lnTo>
                <a:lnTo>
                  <a:pt x="1233" y="147"/>
                </a:lnTo>
                <a:lnTo>
                  <a:pt x="1236" y="145"/>
                </a:lnTo>
                <a:lnTo>
                  <a:pt x="1241" y="142"/>
                </a:lnTo>
                <a:lnTo>
                  <a:pt x="1245" y="140"/>
                </a:lnTo>
                <a:lnTo>
                  <a:pt x="1251" y="140"/>
                </a:lnTo>
                <a:lnTo>
                  <a:pt x="1256" y="137"/>
                </a:lnTo>
                <a:lnTo>
                  <a:pt x="1261" y="135"/>
                </a:lnTo>
                <a:lnTo>
                  <a:pt x="1267" y="133"/>
                </a:lnTo>
                <a:lnTo>
                  <a:pt x="1275" y="133"/>
                </a:lnTo>
                <a:lnTo>
                  <a:pt x="1281" y="131"/>
                </a:lnTo>
                <a:lnTo>
                  <a:pt x="1287" y="131"/>
                </a:lnTo>
                <a:lnTo>
                  <a:pt x="1293" y="128"/>
                </a:lnTo>
                <a:lnTo>
                  <a:pt x="1301" y="128"/>
                </a:lnTo>
                <a:lnTo>
                  <a:pt x="1307" y="128"/>
                </a:lnTo>
                <a:lnTo>
                  <a:pt x="1315" y="126"/>
                </a:lnTo>
                <a:lnTo>
                  <a:pt x="1321" y="126"/>
                </a:lnTo>
                <a:lnTo>
                  <a:pt x="1329" y="126"/>
                </a:lnTo>
                <a:lnTo>
                  <a:pt x="1337" y="123"/>
                </a:lnTo>
                <a:lnTo>
                  <a:pt x="1343" y="123"/>
                </a:lnTo>
                <a:lnTo>
                  <a:pt x="1352" y="123"/>
                </a:lnTo>
                <a:lnTo>
                  <a:pt x="1357" y="123"/>
                </a:lnTo>
                <a:lnTo>
                  <a:pt x="1365" y="123"/>
                </a:lnTo>
                <a:lnTo>
                  <a:pt x="1372" y="123"/>
                </a:lnTo>
                <a:lnTo>
                  <a:pt x="1379" y="123"/>
                </a:lnTo>
                <a:lnTo>
                  <a:pt x="1386" y="123"/>
                </a:lnTo>
                <a:lnTo>
                  <a:pt x="1392" y="123"/>
                </a:lnTo>
                <a:lnTo>
                  <a:pt x="1399" y="123"/>
                </a:lnTo>
                <a:lnTo>
                  <a:pt x="1406" y="123"/>
                </a:lnTo>
                <a:lnTo>
                  <a:pt x="1412" y="126"/>
                </a:lnTo>
                <a:lnTo>
                  <a:pt x="1416" y="126"/>
                </a:lnTo>
                <a:lnTo>
                  <a:pt x="1422" y="126"/>
                </a:lnTo>
                <a:lnTo>
                  <a:pt x="1424" y="126"/>
                </a:lnTo>
                <a:lnTo>
                  <a:pt x="1426" y="128"/>
                </a:lnTo>
                <a:lnTo>
                  <a:pt x="1428" y="128"/>
                </a:lnTo>
                <a:lnTo>
                  <a:pt x="1429" y="128"/>
                </a:lnTo>
                <a:lnTo>
                  <a:pt x="1432" y="126"/>
                </a:lnTo>
                <a:lnTo>
                  <a:pt x="1434" y="126"/>
                </a:lnTo>
                <a:lnTo>
                  <a:pt x="1436" y="126"/>
                </a:lnTo>
                <a:lnTo>
                  <a:pt x="1438" y="123"/>
                </a:lnTo>
                <a:lnTo>
                  <a:pt x="1441" y="123"/>
                </a:lnTo>
                <a:lnTo>
                  <a:pt x="1442" y="122"/>
                </a:lnTo>
                <a:lnTo>
                  <a:pt x="1444" y="122"/>
                </a:lnTo>
                <a:lnTo>
                  <a:pt x="1446" y="120"/>
                </a:lnTo>
                <a:lnTo>
                  <a:pt x="1448" y="117"/>
                </a:lnTo>
                <a:lnTo>
                  <a:pt x="1451" y="117"/>
                </a:lnTo>
                <a:lnTo>
                  <a:pt x="1451" y="115"/>
                </a:lnTo>
                <a:lnTo>
                  <a:pt x="1452" y="115"/>
                </a:lnTo>
                <a:lnTo>
                  <a:pt x="1454" y="112"/>
                </a:lnTo>
                <a:lnTo>
                  <a:pt x="1456" y="111"/>
                </a:lnTo>
                <a:lnTo>
                  <a:pt x="1458" y="108"/>
                </a:lnTo>
                <a:lnTo>
                  <a:pt x="1461" y="106"/>
                </a:lnTo>
                <a:lnTo>
                  <a:pt x="1461" y="103"/>
                </a:lnTo>
                <a:lnTo>
                  <a:pt x="1462" y="103"/>
                </a:lnTo>
                <a:lnTo>
                  <a:pt x="1462" y="101"/>
                </a:lnTo>
                <a:lnTo>
                  <a:pt x="1464" y="98"/>
                </a:lnTo>
                <a:lnTo>
                  <a:pt x="1466" y="101"/>
                </a:lnTo>
                <a:lnTo>
                  <a:pt x="1468" y="103"/>
                </a:lnTo>
                <a:lnTo>
                  <a:pt x="1468" y="108"/>
                </a:lnTo>
                <a:lnTo>
                  <a:pt x="1468" y="112"/>
                </a:lnTo>
                <a:lnTo>
                  <a:pt x="1471" y="117"/>
                </a:lnTo>
                <a:lnTo>
                  <a:pt x="1471" y="122"/>
                </a:lnTo>
                <a:lnTo>
                  <a:pt x="1471" y="128"/>
                </a:lnTo>
                <a:lnTo>
                  <a:pt x="1468" y="135"/>
                </a:lnTo>
                <a:lnTo>
                  <a:pt x="1468" y="142"/>
                </a:lnTo>
                <a:lnTo>
                  <a:pt x="1466" y="148"/>
                </a:lnTo>
                <a:lnTo>
                  <a:pt x="1466" y="158"/>
                </a:lnTo>
                <a:lnTo>
                  <a:pt x="1464" y="167"/>
                </a:lnTo>
                <a:lnTo>
                  <a:pt x="1462" y="173"/>
                </a:lnTo>
                <a:lnTo>
                  <a:pt x="1461" y="183"/>
                </a:lnTo>
                <a:lnTo>
                  <a:pt x="1458" y="192"/>
                </a:lnTo>
                <a:lnTo>
                  <a:pt x="1454" y="201"/>
                </a:lnTo>
                <a:lnTo>
                  <a:pt x="1452" y="210"/>
                </a:lnTo>
                <a:lnTo>
                  <a:pt x="1448" y="221"/>
                </a:lnTo>
                <a:lnTo>
                  <a:pt x="1446" y="231"/>
                </a:lnTo>
                <a:lnTo>
                  <a:pt x="1442" y="240"/>
                </a:lnTo>
                <a:lnTo>
                  <a:pt x="1438" y="248"/>
                </a:lnTo>
                <a:lnTo>
                  <a:pt x="1434" y="257"/>
                </a:lnTo>
                <a:lnTo>
                  <a:pt x="1429" y="267"/>
                </a:lnTo>
                <a:lnTo>
                  <a:pt x="1426" y="276"/>
                </a:lnTo>
                <a:lnTo>
                  <a:pt x="1422" y="285"/>
                </a:lnTo>
                <a:lnTo>
                  <a:pt x="1416" y="293"/>
                </a:lnTo>
                <a:lnTo>
                  <a:pt x="1412" y="301"/>
                </a:lnTo>
                <a:lnTo>
                  <a:pt x="1406" y="310"/>
                </a:lnTo>
                <a:lnTo>
                  <a:pt x="1402" y="317"/>
                </a:lnTo>
                <a:lnTo>
                  <a:pt x="1396" y="323"/>
                </a:lnTo>
                <a:lnTo>
                  <a:pt x="1389" y="330"/>
                </a:lnTo>
                <a:lnTo>
                  <a:pt x="1384" y="335"/>
                </a:lnTo>
                <a:lnTo>
                  <a:pt x="1377" y="335"/>
                </a:lnTo>
                <a:lnTo>
                  <a:pt x="1374" y="335"/>
                </a:lnTo>
                <a:lnTo>
                  <a:pt x="1367" y="335"/>
                </a:lnTo>
                <a:lnTo>
                  <a:pt x="1362" y="335"/>
                </a:lnTo>
                <a:lnTo>
                  <a:pt x="1355" y="335"/>
                </a:lnTo>
                <a:lnTo>
                  <a:pt x="1352" y="335"/>
                </a:lnTo>
                <a:lnTo>
                  <a:pt x="1345" y="335"/>
                </a:lnTo>
                <a:lnTo>
                  <a:pt x="1339" y="335"/>
                </a:lnTo>
                <a:lnTo>
                  <a:pt x="1335" y="335"/>
                </a:lnTo>
                <a:lnTo>
                  <a:pt x="1329" y="337"/>
                </a:lnTo>
                <a:lnTo>
                  <a:pt x="1323" y="337"/>
                </a:lnTo>
                <a:lnTo>
                  <a:pt x="1319" y="337"/>
                </a:lnTo>
                <a:lnTo>
                  <a:pt x="1313" y="337"/>
                </a:lnTo>
                <a:lnTo>
                  <a:pt x="1307" y="337"/>
                </a:lnTo>
                <a:lnTo>
                  <a:pt x="1303" y="337"/>
                </a:lnTo>
                <a:lnTo>
                  <a:pt x="1297" y="340"/>
                </a:lnTo>
                <a:lnTo>
                  <a:pt x="1293" y="340"/>
                </a:lnTo>
                <a:lnTo>
                  <a:pt x="1287" y="340"/>
                </a:lnTo>
                <a:lnTo>
                  <a:pt x="1281" y="340"/>
                </a:lnTo>
                <a:lnTo>
                  <a:pt x="1277" y="340"/>
                </a:lnTo>
                <a:lnTo>
                  <a:pt x="1271" y="341"/>
                </a:lnTo>
                <a:lnTo>
                  <a:pt x="1267" y="341"/>
                </a:lnTo>
                <a:lnTo>
                  <a:pt x="1261" y="341"/>
                </a:lnTo>
                <a:lnTo>
                  <a:pt x="1255" y="341"/>
                </a:lnTo>
                <a:lnTo>
                  <a:pt x="1251" y="341"/>
                </a:lnTo>
                <a:lnTo>
                  <a:pt x="1245" y="341"/>
                </a:lnTo>
                <a:lnTo>
                  <a:pt x="1238" y="341"/>
                </a:lnTo>
                <a:lnTo>
                  <a:pt x="1234" y="341"/>
                </a:lnTo>
                <a:lnTo>
                  <a:pt x="1228" y="341"/>
                </a:lnTo>
                <a:lnTo>
                  <a:pt x="1223" y="341"/>
                </a:lnTo>
                <a:lnTo>
                  <a:pt x="1216" y="341"/>
                </a:lnTo>
                <a:lnTo>
                  <a:pt x="1211" y="341"/>
                </a:lnTo>
                <a:lnTo>
                  <a:pt x="1208" y="341"/>
                </a:lnTo>
                <a:lnTo>
                  <a:pt x="1206" y="340"/>
                </a:lnTo>
                <a:lnTo>
                  <a:pt x="1204" y="340"/>
                </a:lnTo>
                <a:lnTo>
                  <a:pt x="1202" y="340"/>
                </a:lnTo>
                <a:lnTo>
                  <a:pt x="1201" y="340"/>
                </a:lnTo>
                <a:lnTo>
                  <a:pt x="1198" y="340"/>
                </a:lnTo>
                <a:lnTo>
                  <a:pt x="1196" y="340"/>
                </a:lnTo>
                <a:lnTo>
                  <a:pt x="1196" y="341"/>
                </a:lnTo>
                <a:lnTo>
                  <a:pt x="1194" y="341"/>
                </a:lnTo>
                <a:lnTo>
                  <a:pt x="1192" y="341"/>
                </a:lnTo>
                <a:lnTo>
                  <a:pt x="1191" y="341"/>
                </a:lnTo>
                <a:lnTo>
                  <a:pt x="1188" y="343"/>
                </a:lnTo>
                <a:lnTo>
                  <a:pt x="1186" y="343"/>
                </a:lnTo>
                <a:lnTo>
                  <a:pt x="1184" y="346"/>
                </a:lnTo>
                <a:lnTo>
                  <a:pt x="1182" y="346"/>
                </a:lnTo>
                <a:lnTo>
                  <a:pt x="1181" y="346"/>
                </a:lnTo>
                <a:lnTo>
                  <a:pt x="1181" y="348"/>
                </a:lnTo>
                <a:lnTo>
                  <a:pt x="1178" y="348"/>
                </a:lnTo>
                <a:lnTo>
                  <a:pt x="1176" y="351"/>
                </a:lnTo>
                <a:lnTo>
                  <a:pt x="1174" y="351"/>
                </a:lnTo>
                <a:lnTo>
                  <a:pt x="1172" y="353"/>
                </a:lnTo>
                <a:lnTo>
                  <a:pt x="1169" y="353"/>
                </a:lnTo>
                <a:lnTo>
                  <a:pt x="1166" y="355"/>
                </a:lnTo>
                <a:lnTo>
                  <a:pt x="1164" y="355"/>
                </a:lnTo>
                <a:lnTo>
                  <a:pt x="1162" y="357"/>
                </a:lnTo>
                <a:lnTo>
                  <a:pt x="1159" y="360"/>
                </a:lnTo>
                <a:lnTo>
                  <a:pt x="1156" y="360"/>
                </a:lnTo>
                <a:lnTo>
                  <a:pt x="1158" y="355"/>
                </a:lnTo>
                <a:lnTo>
                  <a:pt x="1159" y="348"/>
                </a:lnTo>
                <a:lnTo>
                  <a:pt x="1162" y="341"/>
                </a:lnTo>
                <a:lnTo>
                  <a:pt x="1164" y="337"/>
                </a:lnTo>
                <a:lnTo>
                  <a:pt x="1168" y="332"/>
                </a:lnTo>
                <a:lnTo>
                  <a:pt x="1172" y="328"/>
                </a:lnTo>
                <a:lnTo>
                  <a:pt x="1176" y="323"/>
                </a:lnTo>
                <a:lnTo>
                  <a:pt x="1182" y="318"/>
                </a:lnTo>
                <a:lnTo>
                  <a:pt x="1186" y="315"/>
                </a:lnTo>
                <a:lnTo>
                  <a:pt x="1192" y="310"/>
                </a:lnTo>
                <a:lnTo>
                  <a:pt x="1198" y="307"/>
                </a:lnTo>
                <a:lnTo>
                  <a:pt x="1204" y="303"/>
                </a:lnTo>
                <a:lnTo>
                  <a:pt x="1213" y="301"/>
                </a:lnTo>
                <a:lnTo>
                  <a:pt x="1218" y="296"/>
                </a:lnTo>
                <a:lnTo>
                  <a:pt x="1226" y="292"/>
                </a:lnTo>
                <a:lnTo>
                  <a:pt x="1233" y="290"/>
                </a:lnTo>
                <a:lnTo>
                  <a:pt x="1241" y="285"/>
                </a:lnTo>
                <a:lnTo>
                  <a:pt x="1248" y="281"/>
                </a:lnTo>
                <a:lnTo>
                  <a:pt x="1256" y="278"/>
                </a:lnTo>
                <a:lnTo>
                  <a:pt x="1265" y="273"/>
                </a:lnTo>
                <a:lnTo>
                  <a:pt x="1273" y="268"/>
                </a:lnTo>
                <a:lnTo>
                  <a:pt x="1281" y="265"/>
                </a:lnTo>
                <a:lnTo>
                  <a:pt x="1287" y="260"/>
                </a:lnTo>
                <a:lnTo>
                  <a:pt x="1295" y="256"/>
                </a:lnTo>
                <a:lnTo>
                  <a:pt x="1303" y="251"/>
                </a:lnTo>
                <a:lnTo>
                  <a:pt x="1311" y="246"/>
                </a:lnTo>
                <a:lnTo>
                  <a:pt x="1317" y="240"/>
                </a:lnTo>
                <a:lnTo>
                  <a:pt x="1325" y="232"/>
                </a:lnTo>
                <a:lnTo>
                  <a:pt x="1332" y="228"/>
                </a:lnTo>
                <a:lnTo>
                  <a:pt x="1339" y="221"/>
                </a:lnTo>
                <a:lnTo>
                  <a:pt x="1345" y="215"/>
                </a:lnTo>
                <a:lnTo>
                  <a:pt x="1352" y="206"/>
                </a:lnTo>
                <a:lnTo>
                  <a:pt x="1352" y="198"/>
                </a:lnTo>
                <a:lnTo>
                  <a:pt x="1352" y="195"/>
                </a:lnTo>
                <a:lnTo>
                  <a:pt x="1352" y="190"/>
                </a:lnTo>
                <a:lnTo>
                  <a:pt x="1349" y="185"/>
                </a:lnTo>
                <a:lnTo>
                  <a:pt x="1347" y="181"/>
                </a:lnTo>
                <a:lnTo>
                  <a:pt x="1343" y="176"/>
                </a:lnTo>
                <a:lnTo>
                  <a:pt x="1342" y="173"/>
                </a:lnTo>
                <a:lnTo>
                  <a:pt x="1337" y="171"/>
                </a:lnTo>
                <a:lnTo>
                  <a:pt x="1333" y="170"/>
                </a:lnTo>
                <a:lnTo>
                  <a:pt x="1327" y="167"/>
                </a:lnTo>
                <a:lnTo>
                  <a:pt x="1323" y="167"/>
                </a:lnTo>
                <a:lnTo>
                  <a:pt x="1317" y="165"/>
                </a:lnTo>
                <a:lnTo>
                  <a:pt x="1311" y="165"/>
                </a:lnTo>
                <a:lnTo>
                  <a:pt x="1305" y="162"/>
                </a:lnTo>
                <a:lnTo>
                  <a:pt x="1299" y="162"/>
                </a:lnTo>
                <a:lnTo>
                  <a:pt x="1293" y="162"/>
                </a:lnTo>
                <a:lnTo>
                  <a:pt x="1287" y="162"/>
                </a:lnTo>
                <a:lnTo>
                  <a:pt x="1281" y="162"/>
                </a:lnTo>
                <a:lnTo>
                  <a:pt x="1275" y="162"/>
                </a:lnTo>
                <a:lnTo>
                  <a:pt x="1268" y="162"/>
                </a:lnTo>
                <a:lnTo>
                  <a:pt x="1263" y="162"/>
                </a:lnTo>
                <a:lnTo>
                  <a:pt x="1256" y="162"/>
                </a:lnTo>
                <a:lnTo>
                  <a:pt x="1251" y="162"/>
                </a:lnTo>
                <a:lnTo>
                  <a:pt x="1246" y="162"/>
                </a:lnTo>
                <a:lnTo>
                  <a:pt x="1243" y="162"/>
                </a:lnTo>
                <a:lnTo>
                  <a:pt x="1236" y="160"/>
                </a:lnTo>
                <a:lnTo>
                  <a:pt x="1234" y="160"/>
                </a:lnTo>
                <a:lnTo>
                  <a:pt x="1231" y="158"/>
                </a:lnTo>
                <a:lnTo>
                  <a:pt x="1228" y="158"/>
                </a:lnTo>
                <a:lnTo>
                  <a:pt x="1226" y="156"/>
                </a:lnTo>
                <a:lnTo>
                  <a:pt x="1224" y="153"/>
                </a:lnTo>
                <a:lnTo>
                  <a:pt x="1224" y="151"/>
                </a:lnTo>
                <a:lnTo>
                  <a:pt x="401" y="28"/>
                </a:lnTo>
                <a:lnTo>
                  <a:pt x="392" y="28"/>
                </a:lnTo>
                <a:lnTo>
                  <a:pt x="384" y="28"/>
                </a:lnTo>
                <a:lnTo>
                  <a:pt x="376" y="28"/>
                </a:lnTo>
                <a:lnTo>
                  <a:pt x="369" y="28"/>
                </a:lnTo>
                <a:lnTo>
                  <a:pt x="364" y="28"/>
                </a:lnTo>
                <a:lnTo>
                  <a:pt x="357" y="28"/>
                </a:lnTo>
                <a:lnTo>
                  <a:pt x="352" y="26"/>
                </a:lnTo>
                <a:lnTo>
                  <a:pt x="346" y="26"/>
                </a:lnTo>
                <a:lnTo>
                  <a:pt x="342" y="25"/>
                </a:lnTo>
                <a:lnTo>
                  <a:pt x="336" y="25"/>
                </a:lnTo>
                <a:lnTo>
                  <a:pt x="332" y="22"/>
                </a:lnTo>
                <a:lnTo>
                  <a:pt x="327" y="22"/>
                </a:lnTo>
                <a:lnTo>
                  <a:pt x="324" y="20"/>
                </a:lnTo>
                <a:lnTo>
                  <a:pt x="319" y="20"/>
                </a:lnTo>
                <a:lnTo>
                  <a:pt x="317" y="17"/>
                </a:lnTo>
                <a:lnTo>
                  <a:pt x="314" y="15"/>
                </a:lnTo>
                <a:lnTo>
                  <a:pt x="309" y="15"/>
                </a:lnTo>
                <a:lnTo>
                  <a:pt x="307" y="13"/>
                </a:lnTo>
                <a:lnTo>
                  <a:pt x="303" y="11"/>
                </a:lnTo>
                <a:lnTo>
                  <a:pt x="302" y="11"/>
                </a:lnTo>
                <a:lnTo>
                  <a:pt x="299" y="8"/>
                </a:lnTo>
                <a:lnTo>
                  <a:pt x="295" y="6"/>
                </a:lnTo>
                <a:lnTo>
                  <a:pt x="293" y="6"/>
                </a:lnTo>
                <a:lnTo>
                  <a:pt x="292" y="3"/>
                </a:lnTo>
                <a:lnTo>
                  <a:pt x="287" y="3"/>
                </a:lnTo>
                <a:lnTo>
                  <a:pt x="285" y="1"/>
                </a:lnTo>
                <a:lnTo>
                  <a:pt x="282" y="1"/>
                </a:lnTo>
                <a:lnTo>
                  <a:pt x="279" y="1"/>
                </a:lnTo>
                <a:lnTo>
                  <a:pt x="275" y="0"/>
                </a:lnTo>
                <a:lnTo>
                  <a:pt x="271" y="0"/>
                </a:lnTo>
                <a:lnTo>
                  <a:pt x="267" y="0"/>
                </a:lnTo>
                <a:lnTo>
                  <a:pt x="263" y="0"/>
                </a:lnTo>
                <a:lnTo>
                  <a:pt x="259" y="0"/>
                </a:lnTo>
                <a:lnTo>
                  <a:pt x="255" y="1"/>
                </a:lnTo>
                <a:lnTo>
                  <a:pt x="253" y="1"/>
                </a:lnTo>
                <a:lnTo>
                  <a:pt x="249" y="1"/>
                </a:lnTo>
                <a:lnTo>
                  <a:pt x="245" y="3"/>
                </a:lnTo>
                <a:lnTo>
                  <a:pt x="243" y="3"/>
                </a:lnTo>
                <a:lnTo>
                  <a:pt x="238" y="3"/>
                </a:lnTo>
                <a:lnTo>
                  <a:pt x="237" y="6"/>
                </a:lnTo>
                <a:lnTo>
                  <a:pt x="233" y="8"/>
                </a:lnTo>
                <a:lnTo>
                  <a:pt x="231" y="8"/>
                </a:lnTo>
                <a:lnTo>
                  <a:pt x="227" y="11"/>
                </a:lnTo>
                <a:lnTo>
                  <a:pt x="225" y="13"/>
                </a:lnTo>
                <a:lnTo>
                  <a:pt x="223" y="13"/>
                </a:lnTo>
                <a:lnTo>
                  <a:pt x="221" y="15"/>
                </a:lnTo>
                <a:lnTo>
                  <a:pt x="216" y="17"/>
                </a:lnTo>
                <a:lnTo>
                  <a:pt x="215" y="17"/>
                </a:lnTo>
                <a:lnTo>
                  <a:pt x="213" y="20"/>
                </a:lnTo>
                <a:lnTo>
                  <a:pt x="211" y="22"/>
                </a:lnTo>
                <a:lnTo>
                  <a:pt x="208" y="22"/>
                </a:lnTo>
                <a:lnTo>
                  <a:pt x="206" y="25"/>
                </a:lnTo>
                <a:lnTo>
                  <a:pt x="205" y="26"/>
                </a:lnTo>
                <a:lnTo>
                  <a:pt x="203" y="26"/>
                </a:lnTo>
                <a:lnTo>
                  <a:pt x="201" y="28"/>
                </a:lnTo>
                <a:lnTo>
                  <a:pt x="198" y="31"/>
                </a:lnTo>
                <a:lnTo>
                  <a:pt x="196" y="31"/>
                </a:lnTo>
                <a:lnTo>
                  <a:pt x="195" y="31"/>
                </a:lnTo>
                <a:lnTo>
                  <a:pt x="193" y="33"/>
                </a:lnTo>
                <a:lnTo>
                  <a:pt x="191" y="33"/>
                </a:lnTo>
                <a:lnTo>
                  <a:pt x="188" y="33"/>
                </a:lnTo>
                <a:lnTo>
                  <a:pt x="184" y="36"/>
                </a:lnTo>
                <a:lnTo>
                  <a:pt x="183" y="36"/>
                </a:lnTo>
                <a:lnTo>
                  <a:pt x="181" y="36"/>
                </a:lnTo>
                <a:lnTo>
                  <a:pt x="178" y="36"/>
                </a:lnTo>
                <a:lnTo>
                  <a:pt x="174" y="37"/>
                </a:lnTo>
                <a:lnTo>
                  <a:pt x="171" y="37"/>
                </a:lnTo>
                <a:lnTo>
                  <a:pt x="166" y="37"/>
                </a:lnTo>
                <a:lnTo>
                  <a:pt x="163" y="40"/>
                </a:lnTo>
                <a:lnTo>
                  <a:pt x="158" y="40"/>
                </a:lnTo>
                <a:lnTo>
                  <a:pt x="154" y="40"/>
                </a:lnTo>
                <a:lnTo>
                  <a:pt x="148" y="42"/>
                </a:lnTo>
                <a:lnTo>
                  <a:pt x="144" y="42"/>
                </a:lnTo>
                <a:lnTo>
                  <a:pt x="138" y="45"/>
                </a:lnTo>
                <a:lnTo>
                  <a:pt x="134" y="45"/>
                </a:lnTo>
                <a:lnTo>
                  <a:pt x="128" y="47"/>
                </a:lnTo>
                <a:lnTo>
                  <a:pt x="124" y="47"/>
                </a:lnTo>
                <a:lnTo>
                  <a:pt x="118" y="50"/>
                </a:lnTo>
                <a:lnTo>
                  <a:pt x="112" y="50"/>
                </a:lnTo>
                <a:lnTo>
                  <a:pt x="106" y="51"/>
                </a:lnTo>
                <a:lnTo>
                  <a:pt x="99" y="51"/>
                </a:lnTo>
                <a:lnTo>
                  <a:pt x="94" y="53"/>
                </a:lnTo>
                <a:lnTo>
                  <a:pt x="87" y="56"/>
                </a:lnTo>
                <a:lnTo>
                  <a:pt x="82" y="58"/>
                </a:lnTo>
                <a:lnTo>
                  <a:pt x="76" y="61"/>
                </a:lnTo>
                <a:lnTo>
                  <a:pt x="69" y="61"/>
                </a:lnTo>
                <a:lnTo>
                  <a:pt x="62" y="62"/>
                </a:lnTo>
                <a:lnTo>
                  <a:pt x="55" y="65"/>
                </a:lnTo>
                <a:lnTo>
                  <a:pt x="49" y="67"/>
                </a:lnTo>
                <a:lnTo>
                  <a:pt x="42" y="72"/>
                </a:lnTo>
                <a:lnTo>
                  <a:pt x="35" y="73"/>
                </a:lnTo>
                <a:lnTo>
                  <a:pt x="27" y="76"/>
                </a:lnTo>
                <a:lnTo>
                  <a:pt x="22" y="81"/>
                </a:lnTo>
                <a:lnTo>
                  <a:pt x="13" y="83"/>
                </a:lnTo>
                <a:lnTo>
                  <a:pt x="7" y="87"/>
                </a:lnTo>
                <a:lnTo>
                  <a:pt x="0" y="90"/>
                </a:lnTo>
                <a:lnTo>
                  <a:pt x="1" y="90"/>
                </a:lnTo>
                <a:lnTo>
                  <a:pt x="5" y="90"/>
                </a:lnTo>
                <a:lnTo>
                  <a:pt x="7" y="90"/>
                </a:lnTo>
                <a:lnTo>
                  <a:pt x="11" y="90"/>
                </a:lnTo>
                <a:lnTo>
                  <a:pt x="13" y="90"/>
                </a:lnTo>
                <a:lnTo>
                  <a:pt x="17" y="90"/>
                </a:lnTo>
                <a:lnTo>
                  <a:pt x="19" y="87"/>
                </a:lnTo>
                <a:lnTo>
                  <a:pt x="23" y="87"/>
                </a:lnTo>
                <a:lnTo>
                  <a:pt x="25" y="87"/>
                </a:lnTo>
                <a:lnTo>
                  <a:pt x="27" y="87"/>
                </a:lnTo>
                <a:lnTo>
                  <a:pt x="32" y="87"/>
                </a:lnTo>
                <a:lnTo>
                  <a:pt x="33" y="87"/>
                </a:lnTo>
                <a:lnTo>
                  <a:pt x="37" y="86"/>
                </a:lnTo>
                <a:lnTo>
                  <a:pt x="39" y="86"/>
                </a:lnTo>
                <a:lnTo>
                  <a:pt x="44" y="86"/>
                </a:lnTo>
                <a:lnTo>
                  <a:pt x="45" y="86"/>
                </a:lnTo>
                <a:lnTo>
                  <a:pt x="47" y="86"/>
                </a:lnTo>
                <a:lnTo>
                  <a:pt x="52" y="86"/>
                </a:lnTo>
                <a:lnTo>
                  <a:pt x="54" y="83"/>
                </a:lnTo>
                <a:lnTo>
                  <a:pt x="57" y="83"/>
                </a:lnTo>
                <a:lnTo>
                  <a:pt x="59" y="83"/>
                </a:lnTo>
                <a:lnTo>
                  <a:pt x="62" y="83"/>
                </a:lnTo>
                <a:lnTo>
                  <a:pt x="65" y="83"/>
                </a:lnTo>
                <a:lnTo>
                  <a:pt x="67" y="83"/>
                </a:lnTo>
                <a:lnTo>
                  <a:pt x="69" y="83"/>
                </a:lnTo>
                <a:lnTo>
                  <a:pt x="74" y="83"/>
                </a:lnTo>
                <a:lnTo>
                  <a:pt x="76" y="83"/>
                </a:lnTo>
                <a:lnTo>
                  <a:pt x="77" y="83"/>
                </a:lnTo>
                <a:lnTo>
                  <a:pt x="82" y="83"/>
                </a:lnTo>
                <a:lnTo>
                  <a:pt x="84" y="83"/>
                </a:lnTo>
                <a:lnTo>
                  <a:pt x="86" y="83"/>
                </a:lnTo>
                <a:lnTo>
                  <a:pt x="87" y="83"/>
                </a:lnTo>
                <a:lnTo>
                  <a:pt x="89" y="86"/>
                </a:lnTo>
                <a:lnTo>
                  <a:pt x="94" y="86"/>
                </a:lnTo>
                <a:lnTo>
                  <a:pt x="96" y="86"/>
                </a:lnTo>
                <a:lnTo>
                  <a:pt x="97" y="87"/>
                </a:lnTo>
                <a:lnTo>
                  <a:pt x="99" y="87"/>
                </a:lnTo>
                <a:lnTo>
                  <a:pt x="102" y="90"/>
                </a:lnTo>
                <a:lnTo>
                  <a:pt x="104" y="90"/>
                </a:lnTo>
                <a:lnTo>
                  <a:pt x="106" y="92"/>
                </a:lnTo>
                <a:lnTo>
                  <a:pt x="108" y="92"/>
                </a:lnTo>
                <a:lnTo>
                  <a:pt x="109" y="95"/>
                </a:lnTo>
                <a:lnTo>
                  <a:pt x="112" y="95"/>
                </a:lnTo>
                <a:lnTo>
                  <a:pt x="114" y="97"/>
                </a:lnTo>
                <a:lnTo>
                  <a:pt x="116" y="98"/>
                </a:lnTo>
                <a:lnTo>
                  <a:pt x="118" y="98"/>
                </a:lnTo>
                <a:lnTo>
                  <a:pt x="119" y="101"/>
                </a:lnTo>
                <a:lnTo>
                  <a:pt x="122" y="103"/>
                </a:lnTo>
                <a:lnTo>
                  <a:pt x="124" y="106"/>
                </a:lnTo>
                <a:lnTo>
                  <a:pt x="126" y="106"/>
                </a:lnTo>
                <a:lnTo>
                  <a:pt x="128" y="108"/>
                </a:lnTo>
                <a:lnTo>
                  <a:pt x="129" y="111"/>
                </a:lnTo>
                <a:lnTo>
                  <a:pt x="132" y="112"/>
                </a:lnTo>
                <a:lnTo>
                  <a:pt x="134" y="112"/>
                </a:lnTo>
                <a:lnTo>
                  <a:pt x="134" y="115"/>
                </a:lnTo>
                <a:lnTo>
                  <a:pt x="136" y="117"/>
                </a:lnTo>
                <a:lnTo>
                  <a:pt x="138" y="120"/>
                </a:lnTo>
                <a:lnTo>
                  <a:pt x="141" y="120"/>
                </a:lnTo>
                <a:lnTo>
                  <a:pt x="142" y="122"/>
                </a:lnTo>
                <a:lnTo>
                  <a:pt x="144" y="123"/>
                </a:lnTo>
                <a:lnTo>
                  <a:pt x="146" y="126"/>
                </a:lnTo>
                <a:lnTo>
                  <a:pt x="148" y="126"/>
                </a:lnTo>
                <a:lnTo>
                  <a:pt x="151" y="128"/>
                </a:lnTo>
                <a:lnTo>
                  <a:pt x="152" y="131"/>
                </a:lnTo>
                <a:lnTo>
                  <a:pt x="156" y="126"/>
                </a:lnTo>
                <a:lnTo>
                  <a:pt x="161" y="122"/>
                </a:lnTo>
                <a:lnTo>
                  <a:pt x="163" y="117"/>
                </a:lnTo>
                <a:lnTo>
                  <a:pt x="166" y="115"/>
                </a:lnTo>
                <a:lnTo>
                  <a:pt x="168" y="111"/>
                </a:lnTo>
                <a:lnTo>
                  <a:pt x="173" y="108"/>
                </a:lnTo>
                <a:lnTo>
                  <a:pt x="176" y="106"/>
                </a:lnTo>
                <a:lnTo>
                  <a:pt x="181" y="101"/>
                </a:lnTo>
                <a:lnTo>
                  <a:pt x="184" y="98"/>
                </a:lnTo>
                <a:lnTo>
                  <a:pt x="188" y="97"/>
                </a:lnTo>
                <a:lnTo>
                  <a:pt x="193" y="95"/>
                </a:lnTo>
                <a:lnTo>
                  <a:pt x="196" y="92"/>
                </a:lnTo>
                <a:lnTo>
                  <a:pt x="201" y="90"/>
                </a:lnTo>
                <a:lnTo>
                  <a:pt x="205" y="87"/>
                </a:lnTo>
                <a:lnTo>
                  <a:pt x="208" y="86"/>
                </a:lnTo>
                <a:lnTo>
                  <a:pt x="213" y="83"/>
                </a:lnTo>
                <a:lnTo>
                  <a:pt x="216" y="83"/>
                </a:lnTo>
                <a:lnTo>
                  <a:pt x="221" y="81"/>
                </a:lnTo>
                <a:lnTo>
                  <a:pt x="225" y="78"/>
                </a:lnTo>
                <a:lnTo>
                  <a:pt x="228" y="78"/>
                </a:lnTo>
                <a:lnTo>
                  <a:pt x="233" y="76"/>
                </a:lnTo>
                <a:lnTo>
                  <a:pt x="237" y="76"/>
                </a:lnTo>
                <a:lnTo>
                  <a:pt x="241" y="76"/>
                </a:lnTo>
                <a:lnTo>
                  <a:pt x="245" y="73"/>
                </a:lnTo>
                <a:lnTo>
                  <a:pt x="249" y="73"/>
                </a:lnTo>
                <a:lnTo>
                  <a:pt x="253" y="73"/>
                </a:lnTo>
                <a:lnTo>
                  <a:pt x="257" y="73"/>
                </a:lnTo>
                <a:lnTo>
                  <a:pt x="261" y="73"/>
                </a:lnTo>
                <a:lnTo>
                  <a:pt x="265" y="73"/>
                </a:lnTo>
                <a:lnTo>
                  <a:pt x="269" y="73"/>
                </a:lnTo>
                <a:lnTo>
                  <a:pt x="273" y="73"/>
                </a:lnTo>
                <a:lnTo>
                  <a:pt x="277" y="73"/>
                </a:lnTo>
                <a:lnTo>
                  <a:pt x="279" y="73"/>
                </a:lnTo>
                <a:lnTo>
                  <a:pt x="279" y="72"/>
                </a:lnTo>
                <a:lnTo>
                  <a:pt x="282" y="70"/>
                </a:lnTo>
                <a:lnTo>
                  <a:pt x="282" y="67"/>
                </a:lnTo>
                <a:lnTo>
                  <a:pt x="283" y="67"/>
                </a:lnTo>
                <a:lnTo>
                  <a:pt x="283" y="65"/>
                </a:lnTo>
                <a:lnTo>
                  <a:pt x="283" y="62"/>
                </a:lnTo>
                <a:lnTo>
                  <a:pt x="285" y="62"/>
                </a:lnTo>
                <a:lnTo>
                  <a:pt x="285" y="61"/>
                </a:lnTo>
                <a:lnTo>
                  <a:pt x="285" y="58"/>
                </a:lnTo>
                <a:lnTo>
                  <a:pt x="285" y="56"/>
                </a:lnTo>
                <a:lnTo>
                  <a:pt x="287" y="56"/>
                </a:lnTo>
                <a:lnTo>
                  <a:pt x="287" y="53"/>
                </a:lnTo>
                <a:lnTo>
                  <a:pt x="287" y="51"/>
                </a:lnTo>
                <a:lnTo>
                  <a:pt x="289" y="51"/>
                </a:lnTo>
                <a:lnTo>
                  <a:pt x="289" y="50"/>
                </a:lnTo>
                <a:lnTo>
                  <a:pt x="289" y="47"/>
                </a:lnTo>
                <a:lnTo>
                  <a:pt x="292" y="47"/>
                </a:lnTo>
                <a:lnTo>
                  <a:pt x="292" y="45"/>
                </a:lnTo>
                <a:lnTo>
                  <a:pt x="293" y="45"/>
                </a:lnTo>
                <a:lnTo>
                  <a:pt x="295" y="45"/>
                </a:lnTo>
                <a:lnTo>
                  <a:pt x="297" y="45"/>
                </a:lnTo>
                <a:lnTo>
                  <a:pt x="299" y="45"/>
                </a:lnTo>
                <a:lnTo>
                  <a:pt x="302" y="45"/>
                </a:lnTo>
                <a:lnTo>
                  <a:pt x="303" y="45"/>
                </a:lnTo>
                <a:lnTo>
                  <a:pt x="305" y="45"/>
                </a:lnTo>
                <a:lnTo>
                  <a:pt x="307" y="45"/>
                </a:lnTo>
                <a:lnTo>
                  <a:pt x="309" y="42"/>
                </a:lnTo>
                <a:lnTo>
                  <a:pt x="312" y="42"/>
                </a:lnTo>
                <a:lnTo>
                  <a:pt x="314" y="42"/>
                </a:lnTo>
                <a:lnTo>
                  <a:pt x="315" y="42"/>
                </a:lnTo>
                <a:lnTo>
                  <a:pt x="317" y="42"/>
                </a:lnTo>
                <a:lnTo>
                  <a:pt x="319" y="40"/>
                </a:lnTo>
                <a:lnTo>
                  <a:pt x="324" y="40"/>
                </a:lnTo>
                <a:lnTo>
                  <a:pt x="325" y="40"/>
                </a:lnTo>
                <a:lnTo>
                  <a:pt x="329" y="40"/>
                </a:lnTo>
                <a:lnTo>
                  <a:pt x="332" y="37"/>
                </a:lnTo>
                <a:lnTo>
                  <a:pt x="336" y="37"/>
                </a:lnTo>
                <a:lnTo>
                  <a:pt x="339" y="37"/>
                </a:lnTo>
                <a:lnTo>
                  <a:pt x="342" y="37"/>
                </a:lnTo>
                <a:lnTo>
                  <a:pt x="346" y="36"/>
                </a:lnTo>
                <a:lnTo>
                  <a:pt x="349" y="36"/>
                </a:lnTo>
                <a:lnTo>
                  <a:pt x="356" y="36"/>
                </a:lnTo>
                <a:lnTo>
                  <a:pt x="359" y="33"/>
                </a:lnTo>
                <a:lnTo>
                  <a:pt x="364" y="33"/>
                </a:lnTo>
                <a:lnTo>
                  <a:pt x="369" y="31"/>
                </a:lnTo>
                <a:lnTo>
                  <a:pt x="376" y="31"/>
                </a:lnTo>
                <a:lnTo>
                  <a:pt x="382" y="31"/>
                </a:lnTo>
                <a:lnTo>
                  <a:pt x="388" y="28"/>
                </a:lnTo>
                <a:lnTo>
                  <a:pt x="394" y="28"/>
                </a:lnTo>
                <a:lnTo>
                  <a:pt x="401" y="28"/>
                </a:lnTo>
                <a:lnTo>
                  <a:pt x="1224" y="151"/>
                </a:lnTo>
              </a:path>
            </a:pathLst>
          </a:custGeom>
          <a:solidFill>
            <a:srgbClr val="CE9D5D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FF9933"/>
                  </a:outerShdw>
                </a:effectLst>
              </a14:hiddenEffects>
            </a:ext>
          </a:extLst>
        </xdr:spPr>
      </xdr:sp>
      <xdr:sp macro="" textlink="">
        <xdr:nvSpPr>
          <xdr:cNvPr id="25" name="Freeform 29">
            <a:extLst>
              <a:ext uri="{FF2B5EF4-FFF2-40B4-BE49-F238E27FC236}">
                <a16:creationId xmlns:a16="http://schemas.microsoft.com/office/drawing/2014/main" id="{1965234A-5DF2-428F-B1E3-478FB0C48A91}"/>
              </a:ext>
            </a:extLst>
          </xdr:cNvPr>
          <xdr:cNvSpPr>
            <a:spLocks/>
          </xdr:cNvSpPr>
        </xdr:nvSpPr>
        <xdr:spPr bwMode="auto">
          <a:xfrm>
            <a:off x="1577" y="2504"/>
            <a:ext cx="30" cy="13"/>
          </a:xfrm>
          <a:custGeom>
            <a:avLst/>
            <a:gdLst>
              <a:gd name="T0" fmla="*/ 0 w 489"/>
              <a:gd name="T1" fmla="*/ 0 h 173"/>
              <a:gd name="T2" fmla="*/ 0 w 489"/>
              <a:gd name="T3" fmla="*/ 0 h 173"/>
              <a:gd name="T4" fmla="*/ 0 w 489"/>
              <a:gd name="T5" fmla="*/ 0 h 173"/>
              <a:gd name="T6" fmla="*/ 0 w 489"/>
              <a:gd name="T7" fmla="*/ 0 h 173"/>
              <a:gd name="T8" fmla="*/ 0 w 489"/>
              <a:gd name="T9" fmla="*/ 0 h 173"/>
              <a:gd name="T10" fmla="*/ 0 w 489"/>
              <a:gd name="T11" fmla="*/ 0 h 173"/>
              <a:gd name="T12" fmla="*/ 0 w 489"/>
              <a:gd name="T13" fmla="*/ 0 h 173"/>
              <a:gd name="T14" fmla="*/ 0 w 489"/>
              <a:gd name="T15" fmla="*/ 0 h 173"/>
              <a:gd name="T16" fmla="*/ 0 w 489"/>
              <a:gd name="T17" fmla="*/ 0 h 173"/>
              <a:gd name="T18" fmla="*/ 0 w 489"/>
              <a:gd name="T19" fmla="*/ 0 h 173"/>
              <a:gd name="T20" fmla="*/ 0 w 489"/>
              <a:gd name="T21" fmla="*/ 0 h 173"/>
              <a:gd name="T22" fmla="*/ 0 w 489"/>
              <a:gd name="T23" fmla="*/ 0 h 173"/>
              <a:gd name="T24" fmla="*/ 0 w 489"/>
              <a:gd name="T25" fmla="*/ 0 h 173"/>
              <a:gd name="T26" fmla="*/ 0 w 489"/>
              <a:gd name="T27" fmla="*/ 0 h 173"/>
              <a:gd name="T28" fmla="*/ 0 w 489"/>
              <a:gd name="T29" fmla="*/ 0 h 173"/>
              <a:gd name="T30" fmla="*/ 0 w 489"/>
              <a:gd name="T31" fmla="*/ 0 h 173"/>
              <a:gd name="T32" fmla="*/ 0 w 489"/>
              <a:gd name="T33" fmla="*/ 0 h 173"/>
              <a:gd name="T34" fmla="*/ 0 w 489"/>
              <a:gd name="T35" fmla="*/ 0 h 173"/>
              <a:gd name="T36" fmla="*/ 0 w 489"/>
              <a:gd name="T37" fmla="*/ 0 h 173"/>
              <a:gd name="T38" fmla="*/ 0 w 489"/>
              <a:gd name="T39" fmla="*/ 0 h 173"/>
              <a:gd name="T40" fmla="*/ 0 w 489"/>
              <a:gd name="T41" fmla="*/ 0 h 173"/>
              <a:gd name="T42" fmla="*/ 0 w 489"/>
              <a:gd name="T43" fmla="*/ 0 h 173"/>
              <a:gd name="T44" fmla="*/ 0 w 489"/>
              <a:gd name="T45" fmla="*/ 0 h 173"/>
              <a:gd name="T46" fmla="*/ 0 w 489"/>
              <a:gd name="T47" fmla="*/ 0 h 173"/>
              <a:gd name="T48" fmla="*/ 0 w 489"/>
              <a:gd name="T49" fmla="*/ 0 h 173"/>
              <a:gd name="T50" fmla="*/ 0 w 489"/>
              <a:gd name="T51" fmla="*/ 0 h 173"/>
              <a:gd name="T52" fmla="*/ 0 w 489"/>
              <a:gd name="T53" fmla="*/ 0 h 173"/>
              <a:gd name="T54" fmla="*/ 0 w 489"/>
              <a:gd name="T55" fmla="*/ 0 h 173"/>
              <a:gd name="T56" fmla="*/ 0 w 489"/>
              <a:gd name="T57" fmla="*/ 0 h 173"/>
              <a:gd name="T58" fmla="*/ 0 w 489"/>
              <a:gd name="T59" fmla="*/ 0 h 173"/>
              <a:gd name="T60" fmla="*/ 0 w 489"/>
              <a:gd name="T61" fmla="*/ 0 h 173"/>
              <a:gd name="T62" fmla="*/ 0 w 489"/>
              <a:gd name="T63" fmla="*/ 0 h 173"/>
              <a:gd name="T64" fmla="*/ 0 w 489"/>
              <a:gd name="T65" fmla="*/ 0 h 173"/>
              <a:gd name="T66" fmla="*/ 0 w 489"/>
              <a:gd name="T67" fmla="*/ 0 h 173"/>
              <a:gd name="T68" fmla="*/ 0 w 489"/>
              <a:gd name="T69" fmla="*/ 0 h 173"/>
              <a:gd name="T70" fmla="*/ 0 w 489"/>
              <a:gd name="T71" fmla="*/ 0 h 173"/>
              <a:gd name="T72" fmla="*/ 0 w 489"/>
              <a:gd name="T73" fmla="*/ 0 h 173"/>
              <a:gd name="T74" fmla="*/ 0 w 489"/>
              <a:gd name="T75" fmla="*/ 0 h 173"/>
              <a:gd name="T76" fmla="*/ 0 w 489"/>
              <a:gd name="T77" fmla="*/ 0 h 173"/>
              <a:gd name="T78" fmla="*/ 0 w 489"/>
              <a:gd name="T79" fmla="*/ 0 h 173"/>
              <a:gd name="T80" fmla="*/ 0 w 489"/>
              <a:gd name="T81" fmla="*/ 0 h 173"/>
              <a:gd name="T82" fmla="*/ 0 w 489"/>
              <a:gd name="T83" fmla="*/ 0 h 173"/>
              <a:gd name="T84" fmla="*/ 0 w 489"/>
              <a:gd name="T85" fmla="*/ 0 h 173"/>
              <a:gd name="T86" fmla="*/ 0 w 489"/>
              <a:gd name="T87" fmla="*/ 0 h 173"/>
              <a:gd name="T88" fmla="*/ 0 w 489"/>
              <a:gd name="T89" fmla="*/ 0 h 173"/>
              <a:gd name="T90" fmla="*/ 0 w 489"/>
              <a:gd name="T91" fmla="*/ 0 h 173"/>
              <a:gd name="T92" fmla="*/ 0 w 489"/>
              <a:gd name="T93" fmla="*/ 0 h 173"/>
              <a:gd name="T94" fmla="*/ 0 w 489"/>
              <a:gd name="T95" fmla="*/ 0 h 173"/>
              <a:gd name="T96" fmla="*/ 0 w 489"/>
              <a:gd name="T97" fmla="*/ 0 h 173"/>
              <a:gd name="T98" fmla="*/ 0 w 489"/>
              <a:gd name="T99" fmla="*/ 0 h 173"/>
              <a:gd name="T100" fmla="*/ 0 w 489"/>
              <a:gd name="T101" fmla="*/ 0 h 173"/>
              <a:gd name="T102" fmla="*/ 0 w 489"/>
              <a:gd name="T103" fmla="*/ 0 h 173"/>
              <a:gd name="T104" fmla="*/ 0 w 489"/>
              <a:gd name="T105" fmla="*/ 0 h 173"/>
              <a:gd name="T106" fmla="*/ 0 w 489"/>
              <a:gd name="T107" fmla="*/ 0 h 173"/>
              <a:gd name="T108" fmla="*/ 0 w 489"/>
              <a:gd name="T109" fmla="*/ 0 h 173"/>
              <a:gd name="T110" fmla="*/ 0 w 489"/>
              <a:gd name="T111" fmla="*/ 0 h 173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0" t="0" r="r" b="b"/>
            <a:pathLst>
              <a:path w="489" h="173">
                <a:moveTo>
                  <a:pt x="450" y="172"/>
                </a:moveTo>
                <a:lnTo>
                  <a:pt x="448" y="170"/>
                </a:lnTo>
                <a:lnTo>
                  <a:pt x="444" y="168"/>
                </a:lnTo>
                <a:lnTo>
                  <a:pt x="442" y="165"/>
                </a:lnTo>
                <a:lnTo>
                  <a:pt x="438" y="163"/>
                </a:lnTo>
                <a:lnTo>
                  <a:pt x="434" y="160"/>
                </a:lnTo>
                <a:lnTo>
                  <a:pt x="432" y="158"/>
                </a:lnTo>
                <a:lnTo>
                  <a:pt x="428" y="156"/>
                </a:lnTo>
                <a:lnTo>
                  <a:pt x="423" y="154"/>
                </a:lnTo>
                <a:lnTo>
                  <a:pt x="422" y="151"/>
                </a:lnTo>
                <a:lnTo>
                  <a:pt x="418" y="149"/>
                </a:lnTo>
                <a:lnTo>
                  <a:pt x="413" y="146"/>
                </a:lnTo>
                <a:lnTo>
                  <a:pt x="410" y="146"/>
                </a:lnTo>
                <a:lnTo>
                  <a:pt x="408" y="145"/>
                </a:lnTo>
                <a:lnTo>
                  <a:pt x="403" y="143"/>
                </a:lnTo>
                <a:lnTo>
                  <a:pt x="400" y="140"/>
                </a:lnTo>
                <a:lnTo>
                  <a:pt x="398" y="140"/>
                </a:lnTo>
                <a:lnTo>
                  <a:pt x="393" y="138"/>
                </a:lnTo>
                <a:lnTo>
                  <a:pt x="390" y="138"/>
                </a:lnTo>
                <a:lnTo>
                  <a:pt x="388" y="135"/>
                </a:lnTo>
                <a:lnTo>
                  <a:pt x="383" y="133"/>
                </a:lnTo>
                <a:lnTo>
                  <a:pt x="380" y="133"/>
                </a:lnTo>
                <a:lnTo>
                  <a:pt x="378" y="131"/>
                </a:lnTo>
                <a:lnTo>
                  <a:pt x="373" y="131"/>
                </a:lnTo>
                <a:lnTo>
                  <a:pt x="369" y="129"/>
                </a:lnTo>
                <a:lnTo>
                  <a:pt x="368" y="129"/>
                </a:lnTo>
                <a:lnTo>
                  <a:pt x="363" y="126"/>
                </a:lnTo>
                <a:lnTo>
                  <a:pt x="361" y="126"/>
                </a:lnTo>
                <a:lnTo>
                  <a:pt x="358" y="124"/>
                </a:lnTo>
                <a:lnTo>
                  <a:pt x="356" y="124"/>
                </a:lnTo>
                <a:lnTo>
                  <a:pt x="351" y="121"/>
                </a:lnTo>
                <a:lnTo>
                  <a:pt x="349" y="121"/>
                </a:lnTo>
                <a:lnTo>
                  <a:pt x="348" y="120"/>
                </a:lnTo>
                <a:lnTo>
                  <a:pt x="339" y="118"/>
                </a:lnTo>
                <a:lnTo>
                  <a:pt x="331" y="115"/>
                </a:lnTo>
                <a:lnTo>
                  <a:pt x="323" y="112"/>
                </a:lnTo>
                <a:lnTo>
                  <a:pt x="313" y="110"/>
                </a:lnTo>
                <a:lnTo>
                  <a:pt x="305" y="106"/>
                </a:lnTo>
                <a:lnTo>
                  <a:pt x="295" y="104"/>
                </a:lnTo>
                <a:lnTo>
                  <a:pt x="285" y="99"/>
                </a:lnTo>
                <a:lnTo>
                  <a:pt x="277" y="95"/>
                </a:lnTo>
                <a:lnTo>
                  <a:pt x="267" y="92"/>
                </a:lnTo>
                <a:lnTo>
                  <a:pt x="257" y="87"/>
                </a:lnTo>
                <a:lnTo>
                  <a:pt x="247" y="84"/>
                </a:lnTo>
                <a:lnTo>
                  <a:pt x="237" y="79"/>
                </a:lnTo>
                <a:lnTo>
                  <a:pt x="227" y="74"/>
                </a:lnTo>
                <a:lnTo>
                  <a:pt x="217" y="70"/>
                </a:lnTo>
                <a:lnTo>
                  <a:pt x="207" y="67"/>
                </a:lnTo>
                <a:lnTo>
                  <a:pt x="196" y="62"/>
                </a:lnTo>
                <a:lnTo>
                  <a:pt x="188" y="59"/>
                </a:lnTo>
                <a:lnTo>
                  <a:pt x="178" y="53"/>
                </a:lnTo>
                <a:lnTo>
                  <a:pt x="168" y="51"/>
                </a:lnTo>
                <a:lnTo>
                  <a:pt x="160" y="47"/>
                </a:lnTo>
                <a:lnTo>
                  <a:pt x="153" y="45"/>
                </a:lnTo>
                <a:lnTo>
                  <a:pt x="144" y="40"/>
                </a:lnTo>
                <a:lnTo>
                  <a:pt x="136" y="37"/>
                </a:lnTo>
                <a:lnTo>
                  <a:pt x="128" y="36"/>
                </a:lnTo>
                <a:lnTo>
                  <a:pt x="122" y="33"/>
                </a:lnTo>
                <a:lnTo>
                  <a:pt x="116" y="31"/>
                </a:lnTo>
                <a:lnTo>
                  <a:pt x="109" y="28"/>
                </a:lnTo>
                <a:lnTo>
                  <a:pt x="104" y="28"/>
                </a:lnTo>
                <a:lnTo>
                  <a:pt x="99" y="26"/>
                </a:lnTo>
                <a:lnTo>
                  <a:pt x="96" y="26"/>
                </a:lnTo>
                <a:lnTo>
                  <a:pt x="92" y="26"/>
                </a:lnTo>
                <a:lnTo>
                  <a:pt x="89" y="26"/>
                </a:lnTo>
                <a:lnTo>
                  <a:pt x="86" y="23"/>
                </a:lnTo>
                <a:lnTo>
                  <a:pt x="84" y="23"/>
                </a:lnTo>
                <a:lnTo>
                  <a:pt x="82" y="22"/>
                </a:lnTo>
                <a:lnTo>
                  <a:pt x="77" y="22"/>
                </a:lnTo>
                <a:lnTo>
                  <a:pt x="76" y="22"/>
                </a:lnTo>
                <a:lnTo>
                  <a:pt x="74" y="20"/>
                </a:lnTo>
                <a:lnTo>
                  <a:pt x="69" y="20"/>
                </a:lnTo>
                <a:lnTo>
                  <a:pt x="67" y="20"/>
                </a:lnTo>
                <a:lnTo>
                  <a:pt x="64" y="20"/>
                </a:lnTo>
                <a:lnTo>
                  <a:pt x="62" y="20"/>
                </a:lnTo>
                <a:lnTo>
                  <a:pt x="57" y="22"/>
                </a:lnTo>
                <a:lnTo>
                  <a:pt x="56" y="22"/>
                </a:lnTo>
                <a:lnTo>
                  <a:pt x="54" y="22"/>
                </a:lnTo>
                <a:lnTo>
                  <a:pt x="49" y="23"/>
                </a:lnTo>
                <a:lnTo>
                  <a:pt x="47" y="23"/>
                </a:lnTo>
                <a:lnTo>
                  <a:pt x="44" y="23"/>
                </a:lnTo>
                <a:lnTo>
                  <a:pt x="42" y="26"/>
                </a:lnTo>
                <a:lnTo>
                  <a:pt x="37" y="26"/>
                </a:lnTo>
                <a:lnTo>
                  <a:pt x="35" y="28"/>
                </a:lnTo>
                <a:lnTo>
                  <a:pt x="32" y="28"/>
                </a:lnTo>
                <a:lnTo>
                  <a:pt x="29" y="31"/>
                </a:lnTo>
                <a:lnTo>
                  <a:pt x="25" y="31"/>
                </a:lnTo>
                <a:lnTo>
                  <a:pt x="23" y="33"/>
                </a:lnTo>
                <a:lnTo>
                  <a:pt x="22" y="33"/>
                </a:lnTo>
                <a:lnTo>
                  <a:pt x="17" y="36"/>
                </a:lnTo>
                <a:lnTo>
                  <a:pt x="15" y="36"/>
                </a:lnTo>
                <a:lnTo>
                  <a:pt x="12" y="36"/>
                </a:lnTo>
                <a:lnTo>
                  <a:pt x="9" y="37"/>
                </a:lnTo>
                <a:lnTo>
                  <a:pt x="7" y="37"/>
                </a:lnTo>
                <a:lnTo>
                  <a:pt x="3" y="37"/>
                </a:lnTo>
                <a:lnTo>
                  <a:pt x="2" y="37"/>
                </a:lnTo>
                <a:lnTo>
                  <a:pt x="0" y="40"/>
                </a:lnTo>
                <a:lnTo>
                  <a:pt x="5" y="36"/>
                </a:lnTo>
                <a:lnTo>
                  <a:pt x="12" y="33"/>
                </a:lnTo>
                <a:lnTo>
                  <a:pt x="17" y="33"/>
                </a:lnTo>
                <a:lnTo>
                  <a:pt x="23" y="31"/>
                </a:lnTo>
                <a:lnTo>
                  <a:pt x="29" y="28"/>
                </a:lnTo>
                <a:lnTo>
                  <a:pt x="34" y="26"/>
                </a:lnTo>
                <a:lnTo>
                  <a:pt x="39" y="23"/>
                </a:lnTo>
                <a:lnTo>
                  <a:pt x="44" y="22"/>
                </a:lnTo>
                <a:lnTo>
                  <a:pt x="49" y="20"/>
                </a:lnTo>
                <a:lnTo>
                  <a:pt x="54" y="20"/>
                </a:lnTo>
                <a:lnTo>
                  <a:pt x="57" y="17"/>
                </a:lnTo>
                <a:lnTo>
                  <a:pt x="64" y="15"/>
                </a:lnTo>
                <a:lnTo>
                  <a:pt x="67" y="15"/>
                </a:lnTo>
                <a:lnTo>
                  <a:pt x="72" y="12"/>
                </a:lnTo>
                <a:lnTo>
                  <a:pt x="76" y="11"/>
                </a:lnTo>
                <a:lnTo>
                  <a:pt x="79" y="11"/>
                </a:lnTo>
                <a:lnTo>
                  <a:pt x="84" y="8"/>
                </a:lnTo>
                <a:lnTo>
                  <a:pt x="88" y="8"/>
                </a:lnTo>
                <a:lnTo>
                  <a:pt x="92" y="6"/>
                </a:lnTo>
                <a:lnTo>
                  <a:pt x="98" y="6"/>
                </a:lnTo>
                <a:lnTo>
                  <a:pt x="102" y="3"/>
                </a:lnTo>
                <a:lnTo>
                  <a:pt x="106" y="3"/>
                </a:lnTo>
                <a:lnTo>
                  <a:pt x="109" y="3"/>
                </a:lnTo>
                <a:lnTo>
                  <a:pt x="114" y="1"/>
                </a:lnTo>
                <a:lnTo>
                  <a:pt x="118" y="1"/>
                </a:lnTo>
                <a:lnTo>
                  <a:pt x="122" y="1"/>
                </a:lnTo>
                <a:lnTo>
                  <a:pt x="126" y="0"/>
                </a:lnTo>
                <a:lnTo>
                  <a:pt x="130" y="0"/>
                </a:lnTo>
                <a:lnTo>
                  <a:pt x="136" y="0"/>
                </a:lnTo>
                <a:lnTo>
                  <a:pt x="140" y="0"/>
                </a:lnTo>
                <a:lnTo>
                  <a:pt x="144" y="0"/>
                </a:lnTo>
                <a:lnTo>
                  <a:pt x="150" y="0"/>
                </a:lnTo>
                <a:lnTo>
                  <a:pt x="154" y="0"/>
                </a:lnTo>
                <a:lnTo>
                  <a:pt x="158" y="0"/>
                </a:lnTo>
                <a:lnTo>
                  <a:pt x="163" y="1"/>
                </a:lnTo>
                <a:lnTo>
                  <a:pt x="168" y="1"/>
                </a:lnTo>
                <a:lnTo>
                  <a:pt x="173" y="3"/>
                </a:lnTo>
                <a:lnTo>
                  <a:pt x="176" y="3"/>
                </a:lnTo>
                <a:lnTo>
                  <a:pt x="183" y="6"/>
                </a:lnTo>
                <a:lnTo>
                  <a:pt x="186" y="8"/>
                </a:lnTo>
                <a:lnTo>
                  <a:pt x="190" y="11"/>
                </a:lnTo>
                <a:lnTo>
                  <a:pt x="196" y="12"/>
                </a:lnTo>
                <a:lnTo>
                  <a:pt x="200" y="15"/>
                </a:lnTo>
                <a:lnTo>
                  <a:pt x="205" y="15"/>
                </a:lnTo>
                <a:lnTo>
                  <a:pt x="210" y="17"/>
                </a:lnTo>
                <a:lnTo>
                  <a:pt x="215" y="20"/>
                </a:lnTo>
                <a:lnTo>
                  <a:pt x="220" y="22"/>
                </a:lnTo>
                <a:lnTo>
                  <a:pt x="225" y="26"/>
                </a:lnTo>
                <a:lnTo>
                  <a:pt x="230" y="28"/>
                </a:lnTo>
                <a:lnTo>
                  <a:pt x="235" y="31"/>
                </a:lnTo>
                <a:lnTo>
                  <a:pt x="240" y="33"/>
                </a:lnTo>
                <a:lnTo>
                  <a:pt x="245" y="36"/>
                </a:lnTo>
                <a:lnTo>
                  <a:pt x="250" y="37"/>
                </a:lnTo>
                <a:lnTo>
                  <a:pt x="255" y="40"/>
                </a:lnTo>
                <a:lnTo>
                  <a:pt x="261" y="42"/>
                </a:lnTo>
                <a:lnTo>
                  <a:pt x="265" y="45"/>
                </a:lnTo>
                <a:lnTo>
                  <a:pt x="271" y="47"/>
                </a:lnTo>
                <a:lnTo>
                  <a:pt x="275" y="48"/>
                </a:lnTo>
                <a:lnTo>
                  <a:pt x="281" y="51"/>
                </a:lnTo>
                <a:lnTo>
                  <a:pt x="287" y="51"/>
                </a:lnTo>
                <a:lnTo>
                  <a:pt x="291" y="53"/>
                </a:lnTo>
                <a:lnTo>
                  <a:pt x="297" y="56"/>
                </a:lnTo>
                <a:lnTo>
                  <a:pt x="303" y="59"/>
                </a:lnTo>
                <a:lnTo>
                  <a:pt x="307" y="59"/>
                </a:lnTo>
                <a:lnTo>
                  <a:pt x="313" y="59"/>
                </a:lnTo>
                <a:lnTo>
                  <a:pt x="317" y="59"/>
                </a:lnTo>
                <a:lnTo>
                  <a:pt x="321" y="59"/>
                </a:lnTo>
                <a:lnTo>
                  <a:pt x="327" y="59"/>
                </a:lnTo>
                <a:lnTo>
                  <a:pt x="331" y="56"/>
                </a:lnTo>
                <a:lnTo>
                  <a:pt x="337" y="56"/>
                </a:lnTo>
                <a:lnTo>
                  <a:pt x="343" y="56"/>
                </a:lnTo>
                <a:lnTo>
                  <a:pt x="348" y="53"/>
                </a:lnTo>
                <a:lnTo>
                  <a:pt x="353" y="53"/>
                </a:lnTo>
                <a:lnTo>
                  <a:pt x="359" y="51"/>
                </a:lnTo>
                <a:lnTo>
                  <a:pt x="366" y="51"/>
                </a:lnTo>
                <a:lnTo>
                  <a:pt x="371" y="51"/>
                </a:lnTo>
                <a:lnTo>
                  <a:pt x="378" y="48"/>
                </a:lnTo>
                <a:lnTo>
                  <a:pt x="383" y="48"/>
                </a:lnTo>
                <a:lnTo>
                  <a:pt x="390" y="48"/>
                </a:lnTo>
                <a:lnTo>
                  <a:pt x="395" y="47"/>
                </a:lnTo>
                <a:lnTo>
                  <a:pt x="401" y="47"/>
                </a:lnTo>
                <a:lnTo>
                  <a:pt x="405" y="47"/>
                </a:lnTo>
                <a:lnTo>
                  <a:pt x="412" y="47"/>
                </a:lnTo>
                <a:lnTo>
                  <a:pt x="418" y="47"/>
                </a:lnTo>
                <a:lnTo>
                  <a:pt x="423" y="47"/>
                </a:lnTo>
                <a:lnTo>
                  <a:pt x="430" y="47"/>
                </a:lnTo>
                <a:lnTo>
                  <a:pt x="435" y="47"/>
                </a:lnTo>
                <a:lnTo>
                  <a:pt x="440" y="48"/>
                </a:lnTo>
                <a:lnTo>
                  <a:pt x="445" y="48"/>
                </a:lnTo>
                <a:lnTo>
                  <a:pt x="452" y="48"/>
                </a:lnTo>
                <a:lnTo>
                  <a:pt x="455" y="51"/>
                </a:lnTo>
                <a:lnTo>
                  <a:pt x="462" y="53"/>
                </a:lnTo>
                <a:lnTo>
                  <a:pt x="466" y="56"/>
                </a:lnTo>
                <a:lnTo>
                  <a:pt x="470" y="59"/>
                </a:lnTo>
                <a:lnTo>
                  <a:pt x="474" y="60"/>
                </a:lnTo>
                <a:lnTo>
                  <a:pt x="478" y="62"/>
                </a:lnTo>
                <a:lnTo>
                  <a:pt x="476" y="62"/>
                </a:lnTo>
                <a:lnTo>
                  <a:pt x="474" y="65"/>
                </a:lnTo>
                <a:lnTo>
                  <a:pt x="472" y="65"/>
                </a:lnTo>
                <a:lnTo>
                  <a:pt x="470" y="65"/>
                </a:lnTo>
                <a:lnTo>
                  <a:pt x="468" y="67"/>
                </a:lnTo>
                <a:lnTo>
                  <a:pt x="466" y="67"/>
                </a:lnTo>
                <a:lnTo>
                  <a:pt x="464" y="67"/>
                </a:lnTo>
                <a:lnTo>
                  <a:pt x="462" y="67"/>
                </a:lnTo>
                <a:lnTo>
                  <a:pt x="460" y="70"/>
                </a:lnTo>
                <a:lnTo>
                  <a:pt x="458" y="70"/>
                </a:lnTo>
                <a:lnTo>
                  <a:pt x="455" y="70"/>
                </a:lnTo>
                <a:lnTo>
                  <a:pt x="454" y="70"/>
                </a:lnTo>
                <a:lnTo>
                  <a:pt x="452" y="70"/>
                </a:lnTo>
                <a:lnTo>
                  <a:pt x="450" y="72"/>
                </a:lnTo>
                <a:lnTo>
                  <a:pt x="448" y="72"/>
                </a:lnTo>
                <a:lnTo>
                  <a:pt x="445" y="72"/>
                </a:lnTo>
                <a:lnTo>
                  <a:pt x="444" y="72"/>
                </a:lnTo>
                <a:lnTo>
                  <a:pt x="442" y="72"/>
                </a:lnTo>
                <a:lnTo>
                  <a:pt x="440" y="72"/>
                </a:lnTo>
                <a:lnTo>
                  <a:pt x="438" y="72"/>
                </a:lnTo>
                <a:lnTo>
                  <a:pt x="435" y="72"/>
                </a:lnTo>
                <a:lnTo>
                  <a:pt x="434" y="72"/>
                </a:lnTo>
                <a:lnTo>
                  <a:pt x="432" y="72"/>
                </a:lnTo>
                <a:lnTo>
                  <a:pt x="430" y="72"/>
                </a:lnTo>
                <a:lnTo>
                  <a:pt x="425" y="72"/>
                </a:lnTo>
                <a:lnTo>
                  <a:pt x="423" y="72"/>
                </a:lnTo>
                <a:lnTo>
                  <a:pt x="422" y="72"/>
                </a:lnTo>
                <a:lnTo>
                  <a:pt x="420" y="70"/>
                </a:lnTo>
                <a:lnTo>
                  <a:pt x="418" y="70"/>
                </a:lnTo>
                <a:lnTo>
                  <a:pt x="415" y="70"/>
                </a:lnTo>
                <a:lnTo>
                  <a:pt x="413" y="70"/>
                </a:lnTo>
                <a:lnTo>
                  <a:pt x="415" y="72"/>
                </a:lnTo>
                <a:lnTo>
                  <a:pt x="418" y="74"/>
                </a:lnTo>
                <a:lnTo>
                  <a:pt x="420" y="74"/>
                </a:lnTo>
                <a:lnTo>
                  <a:pt x="422" y="76"/>
                </a:lnTo>
                <a:lnTo>
                  <a:pt x="423" y="79"/>
                </a:lnTo>
                <a:lnTo>
                  <a:pt x="425" y="81"/>
                </a:lnTo>
                <a:lnTo>
                  <a:pt x="430" y="81"/>
                </a:lnTo>
                <a:lnTo>
                  <a:pt x="432" y="84"/>
                </a:lnTo>
                <a:lnTo>
                  <a:pt x="434" y="85"/>
                </a:lnTo>
                <a:lnTo>
                  <a:pt x="435" y="87"/>
                </a:lnTo>
                <a:lnTo>
                  <a:pt x="440" y="87"/>
                </a:lnTo>
                <a:lnTo>
                  <a:pt x="442" y="90"/>
                </a:lnTo>
                <a:lnTo>
                  <a:pt x="444" y="90"/>
                </a:lnTo>
                <a:lnTo>
                  <a:pt x="448" y="92"/>
                </a:lnTo>
                <a:lnTo>
                  <a:pt x="450" y="95"/>
                </a:lnTo>
                <a:lnTo>
                  <a:pt x="452" y="95"/>
                </a:lnTo>
                <a:lnTo>
                  <a:pt x="455" y="96"/>
                </a:lnTo>
                <a:lnTo>
                  <a:pt x="458" y="99"/>
                </a:lnTo>
                <a:lnTo>
                  <a:pt x="460" y="99"/>
                </a:lnTo>
                <a:lnTo>
                  <a:pt x="464" y="101"/>
                </a:lnTo>
                <a:lnTo>
                  <a:pt x="466" y="104"/>
                </a:lnTo>
                <a:lnTo>
                  <a:pt x="468" y="104"/>
                </a:lnTo>
                <a:lnTo>
                  <a:pt x="470" y="106"/>
                </a:lnTo>
                <a:lnTo>
                  <a:pt x="472" y="109"/>
                </a:lnTo>
                <a:lnTo>
                  <a:pt x="474" y="110"/>
                </a:lnTo>
                <a:lnTo>
                  <a:pt x="478" y="112"/>
                </a:lnTo>
                <a:lnTo>
                  <a:pt x="480" y="115"/>
                </a:lnTo>
                <a:lnTo>
                  <a:pt x="482" y="118"/>
                </a:lnTo>
                <a:lnTo>
                  <a:pt x="484" y="120"/>
                </a:lnTo>
                <a:lnTo>
                  <a:pt x="486" y="124"/>
                </a:lnTo>
                <a:lnTo>
                  <a:pt x="488" y="126"/>
                </a:lnTo>
                <a:lnTo>
                  <a:pt x="486" y="129"/>
                </a:lnTo>
                <a:lnTo>
                  <a:pt x="486" y="131"/>
                </a:lnTo>
                <a:lnTo>
                  <a:pt x="484" y="133"/>
                </a:lnTo>
                <a:lnTo>
                  <a:pt x="484" y="135"/>
                </a:lnTo>
                <a:lnTo>
                  <a:pt x="482" y="135"/>
                </a:lnTo>
                <a:lnTo>
                  <a:pt x="480" y="138"/>
                </a:lnTo>
                <a:lnTo>
                  <a:pt x="480" y="140"/>
                </a:lnTo>
                <a:lnTo>
                  <a:pt x="478" y="143"/>
                </a:lnTo>
                <a:lnTo>
                  <a:pt x="476" y="143"/>
                </a:lnTo>
                <a:lnTo>
                  <a:pt x="474" y="145"/>
                </a:lnTo>
                <a:lnTo>
                  <a:pt x="472" y="146"/>
                </a:lnTo>
                <a:lnTo>
                  <a:pt x="470" y="146"/>
                </a:lnTo>
                <a:lnTo>
                  <a:pt x="468" y="149"/>
                </a:lnTo>
                <a:lnTo>
                  <a:pt x="466" y="149"/>
                </a:lnTo>
                <a:lnTo>
                  <a:pt x="466" y="151"/>
                </a:lnTo>
                <a:lnTo>
                  <a:pt x="464" y="151"/>
                </a:lnTo>
                <a:lnTo>
                  <a:pt x="462" y="154"/>
                </a:lnTo>
                <a:lnTo>
                  <a:pt x="460" y="154"/>
                </a:lnTo>
                <a:lnTo>
                  <a:pt x="460" y="156"/>
                </a:lnTo>
                <a:lnTo>
                  <a:pt x="458" y="156"/>
                </a:lnTo>
                <a:lnTo>
                  <a:pt x="455" y="158"/>
                </a:lnTo>
                <a:lnTo>
                  <a:pt x="454" y="158"/>
                </a:lnTo>
                <a:lnTo>
                  <a:pt x="454" y="160"/>
                </a:lnTo>
                <a:lnTo>
                  <a:pt x="452" y="163"/>
                </a:lnTo>
                <a:lnTo>
                  <a:pt x="452" y="165"/>
                </a:lnTo>
                <a:lnTo>
                  <a:pt x="450" y="165"/>
                </a:lnTo>
                <a:lnTo>
                  <a:pt x="450" y="168"/>
                </a:lnTo>
                <a:lnTo>
                  <a:pt x="450" y="170"/>
                </a:lnTo>
                <a:lnTo>
                  <a:pt x="450" y="172"/>
                </a:lnTo>
              </a:path>
            </a:pathLst>
          </a:custGeom>
          <a:solidFill>
            <a:srgbClr val="9D6E3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FF9933"/>
                  </a:outerShdw>
                </a:effectLst>
              </a14:hiddenEffects>
            </a:ext>
          </a:extLst>
        </xdr:spPr>
      </xdr:sp>
      <xdr:sp macro="" textlink="">
        <xdr:nvSpPr>
          <xdr:cNvPr id="26" name="Freeform 30">
            <a:extLst>
              <a:ext uri="{FF2B5EF4-FFF2-40B4-BE49-F238E27FC236}">
                <a16:creationId xmlns:a16="http://schemas.microsoft.com/office/drawing/2014/main" id="{18070EA6-BE35-4B21-824F-3CEAF45F6E98}"/>
              </a:ext>
            </a:extLst>
          </xdr:cNvPr>
          <xdr:cNvSpPr>
            <a:spLocks/>
          </xdr:cNvSpPr>
        </xdr:nvSpPr>
        <xdr:spPr bwMode="auto">
          <a:xfrm>
            <a:off x="1536" y="2519"/>
            <a:ext cx="28" cy="18"/>
          </a:xfrm>
          <a:custGeom>
            <a:avLst/>
            <a:gdLst>
              <a:gd name="T0" fmla="*/ 0 w 446"/>
              <a:gd name="T1" fmla="*/ 0 h 236"/>
              <a:gd name="T2" fmla="*/ 0 w 446"/>
              <a:gd name="T3" fmla="*/ 0 h 236"/>
              <a:gd name="T4" fmla="*/ 0 w 446"/>
              <a:gd name="T5" fmla="*/ 0 h 236"/>
              <a:gd name="T6" fmla="*/ 0 w 446"/>
              <a:gd name="T7" fmla="*/ 0 h 236"/>
              <a:gd name="T8" fmla="*/ 0 w 446"/>
              <a:gd name="T9" fmla="*/ 0 h 236"/>
              <a:gd name="T10" fmla="*/ 0 w 446"/>
              <a:gd name="T11" fmla="*/ 0 h 236"/>
              <a:gd name="T12" fmla="*/ 0 w 446"/>
              <a:gd name="T13" fmla="*/ 0 h 236"/>
              <a:gd name="T14" fmla="*/ 0 w 446"/>
              <a:gd name="T15" fmla="*/ 0 h 236"/>
              <a:gd name="T16" fmla="*/ 0 w 446"/>
              <a:gd name="T17" fmla="*/ 0 h 236"/>
              <a:gd name="T18" fmla="*/ 0 w 446"/>
              <a:gd name="T19" fmla="*/ 0 h 236"/>
              <a:gd name="T20" fmla="*/ 0 w 446"/>
              <a:gd name="T21" fmla="*/ 0 h 236"/>
              <a:gd name="T22" fmla="*/ 0 w 446"/>
              <a:gd name="T23" fmla="*/ 0 h 236"/>
              <a:gd name="T24" fmla="*/ 0 w 446"/>
              <a:gd name="T25" fmla="*/ 0 h 236"/>
              <a:gd name="T26" fmla="*/ 0 w 446"/>
              <a:gd name="T27" fmla="*/ 0 h 236"/>
              <a:gd name="T28" fmla="*/ 0 w 446"/>
              <a:gd name="T29" fmla="*/ 0 h 236"/>
              <a:gd name="T30" fmla="*/ 0 w 446"/>
              <a:gd name="T31" fmla="*/ 0 h 236"/>
              <a:gd name="T32" fmla="*/ 0 w 446"/>
              <a:gd name="T33" fmla="*/ 0 h 236"/>
              <a:gd name="T34" fmla="*/ 0 w 446"/>
              <a:gd name="T35" fmla="*/ 0 h 236"/>
              <a:gd name="T36" fmla="*/ 0 w 446"/>
              <a:gd name="T37" fmla="*/ 0 h 236"/>
              <a:gd name="T38" fmla="*/ 0 w 446"/>
              <a:gd name="T39" fmla="*/ 0 h 236"/>
              <a:gd name="T40" fmla="*/ 0 w 446"/>
              <a:gd name="T41" fmla="*/ 0 h 236"/>
              <a:gd name="T42" fmla="*/ 0 w 446"/>
              <a:gd name="T43" fmla="*/ 0 h 236"/>
              <a:gd name="T44" fmla="*/ 0 w 446"/>
              <a:gd name="T45" fmla="*/ 0 h 236"/>
              <a:gd name="T46" fmla="*/ 0 w 446"/>
              <a:gd name="T47" fmla="*/ 0 h 236"/>
              <a:gd name="T48" fmla="*/ 0 w 446"/>
              <a:gd name="T49" fmla="*/ 0 h 236"/>
              <a:gd name="T50" fmla="*/ 0 w 446"/>
              <a:gd name="T51" fmla="*/ 0 h 236"/>
              <a:gd name="T52" fmla="*/ 0 w 446"/>
              <a:gd name="T53" fmla="*/ 0 h 236"/>
              <a:gd name="T54" fmla="*/ 0 w 446"/>
              <a:gd name="T55" fmla="*/ 0 h 236"/>
              <a:gd name="T56" fmla="*/ 0 w 446"/>
              <a:gd name="T57" fmla="*/ 0 h 236"/>
              <a:gd name="T58" fmla="*/ 0 w 446"/>
              <a:gd name="T59" fmla="*/ 0 h 236"/>
              <a:gd name="T60" fmla="*/ 0 w 446"/>
              <a:gd name="T61" fmla="*/ 0 h 236"/>
              <a:gd name="T62" fmla="*/ 0 w 446"/>
              <a:gd name="T63" fmla="*/ 0 h 236"/>
              <a:gd name="T64" fmla="*/ 0 w 446"/>
              <a:gd name="T65" fmla="*/ 0 h 2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6" h="236">
                <a:moveTo>
                  <a:pt x="445" y="0"/>
                </a:moveTo>
                <a:lnTo>
                  <a:pt x="411" y="0"/>
                </a:lnTo>
                <a:lnTo>
                  <a:pt x="383" y="2"/>
                </a:lnTo>
                <a:lnTo>
                  <a:pt x="356" y="3"/>
                </a:lnTo>
                <a:lnTo>
                  <a:pt x="329" y="8"/>
                </a:lnTo>
                <a:lnTo>
                  <a:pt x="305" y="15"/>
                </a:lnTo>
                <a:lnTo>
                  <a:pt x="282" y="20"/>
                </a:lnTo>
                <a:lnTo>
                  <a:pt x="263" y="28"/>
                </a:lnTo>
                <a:lnTo>
                  <a:pt x="245" y="36"/>
                </a:lnTo>
                <a:lnTo>
                  <a:pt x="227" y="45"/>
                </a:lnTo>
                <a:lnTo>
                  <a:pt x="210" y="53"/>
                </a:lnTo>
                <a:lnTo>
                  <a:pt x="195" y="62"/>
                </a:lnTo>
                <a:lnTo>
                  <a:pt x="180" y="75"/>
                </a:lnTo>
                <a:lnTo>
                  <a:pt x="166" y="83"/>
                </a:lnTo>
                <a:lnTo>
                  <a:pt x="154" y="95"/>
                </a:lnTo>
                <a:lnTo>
                  <a:pt x="144" y="106"/>
                </a:lnTo>
                <a:lnTo>
                  <a:pt x="134" y="117"/>
                </a:lnTo>
                <a:lnTo>
                  <a:pt x="124" y="128"/>
                </a:lnTo>
                <a:lnTo>
                  <a:pt x="114" y="140"/>
                </a:lnTo>
                <a:lnTo>
                  <a:pt x="106" y="148"/>
                </a:lnTo>
                <a:lnTo>
                  <a:pt x="98" y="160"/>
                </a:lnTo>
                <a:lnTo>
                  <a:pt x="89" y="172"/>
                </a:lnTo>
                <a:lnTo>
                  <a:pt x="82" y="181"/>
                </a:lnTo>
                <a:lnTo>
                  <a:pt x="74" y="190"/>
                </a:lnTo>
                <a:lnTo>
                  <a:pt x="67" y="198"/>
                </a:lnTo>
                <a:lnTo>
                  <a:pt x="59" y="206"/>
                </a:lnTo>
                <a:lnTo>
                  <a:pt x="52" y="212"/>
                </a:lnTo>
                <a:lnTo>
                  <a:pt x="44" y="220"/>
                </a:lnTo>
                <a:lnTo>
                  <a:pt x="35" y="226"/>
                </a:lnTo>
                <a:lnTo>
                  <a:pt x="27" y="228"/>
                </a:lnTo>
                <a:lnTo>
                  <a:pt x="19" y="232"/>
                </a:lnTo>
                <a:lnTo>
                  <a:pt x="9" y="235"/>
                </a:lnTo>
                <a:lnTo>
                  <a:pt x="0" y="235"/>
                </a:lnTo>
              </a:path>
            </a:pathLst>
          </a:custGeom>
          <a:solidFill>
            <a:srgbClr val="9D6E30"/>
          </a:solidFill>
          <a:ln w="12700" cap="rnd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FF9933"/>
                  </a:outerShdw>
                </a:effectLst>
              </a14:hiddenEffects>
            </a:ext>
          </a:extLst>
        </xdr:spPr>
      </xdr:sp>
      <xdr:sp macro="" textlink="">
        <xdr:nvSpPr>
          <xdr:cNvPr id="27" name="Freeform 31">
            <a:extLst>
              <a:ext uri="{FF2B5EF4-FFF2-40B4-BE49-F238E27FC236}">
                <a16:creationId xmlns:a16="http://schemas.microsoft.com/office/drawing/2014/main" id="{79EB836D-5875-47FF-9251-268301887C2D}"/>
              </a:ext>
            </a:extLst>
          </xdr:cNvPr>
          <xdr:cNvSpPr>
            <a:spLocks/>
          </xdr:cNvSpPr>
        </xdr:nvSpPr>
        <xdr:spPr bwMode="auto">
          <a:xfrm>
            <a:off x="1567" y="2507"/>
            <a:ext cx="21" cy="29"/>
          </a:xfrm>
          <a:custGeom>
            <a:avLst/>
            <a:gdLst>
              <a:gd name="T0" fmla="*/ 0 w 330"/>
              <a:gd name="T1" fmla="*/ 0 h 386"/>
              <a:gd name="T2" fmla="*/ 0 w 330"/>
              <a:gd name="T3" fmla="*/ 0 h 386"/>
              <a:gd name="T4" fmla="*/ 0 w 330"/>
              <a:gd name="T5" fmla="*/ 0 h 386"/>
              <a:gd name="T6" fmla="*/ 0 w 330"/>
              <a:gd name="T7" fmla="*/ 0 h 386"/>
              <a:gd name="T8" fmla="*/ 0 w 330"/>
              <a:gd name="T9" fmla="*/ 0 h 386"/>
              <a:gd name="T10" fmla="*/ 0 w 330"/>
              <a:gd name="T11" fmla="*/ 0 h 386"/>
              <a:gd name="T12" fmla="*/ 0 w 330"/>
              <a:gd name="T13" fmla="*/ 0 h 386"/>
              <a:gd name="T14" fmla="*/ 0 w 330"/>
              <a:gd name="T15" fmla="*/ 0 h 386"/>
              <a:gd name="T16" fmla="*/ 0 w 330"/>
              <a:gd name="T17" fmla="*/ 0 h 386"/>
              <a:gd name="T18" fmla="*/ 0 w 330"/>
              <a:gd name="T19" fmla="*/ 0 h 386"/>
              <a:gd name="T20" fmla="*/ 0 w 330"/>
              <a:gd name="T21" fmla="*/ 0 h 386"/>
              <a:gd name="T22" fmla="*/ 0 w 330"/>
              <a:gd name="T23" fmla="*/ 0 h 386"/>
              <a:gd name="T24" fmla="*/ 0 w 330"/>
              <a:gd name="T25" fmla="*/ 0 h 386"/>
              <a:gd name="T26" fmla="*/ 0 w 330"/>
              <a:gd name="T27" fmla="*/ 0 h 386"/>
              <a:gd name="T28" fmla="*/ 0 w 330"/>
              <a:gd name="T29" fmla="*/ 0 h 386"/>
              <a:gd name="T30" fmla="*/ 0 w 330"/>
              <a:gd name="T31" fmla="*/ 0 h 386"/>
              <a:gd name="T32" fmla="*/ 0 w 330"/>
              <a:gd name="T33" fmla="*/ 0 h 386"/>
              <a:gd name="T34" fmla="*/ 0 w 330"/>
              <a:gd name="T35" fmla="*/ 0 h 386"/>
              <a:gd name="T36" fmla="*/ 0 w 330"/>
              <a:gd name="T37" fmla="*/ 0 h 386"/>
              <a:gd name="T38" fmla="*/ 0 w 330"/>
              <a:gd name="T39" fmla="*/ 0 h 386"/>
              <a:gd name="T40" fmla="*/ 0 w 330"/>
              <a:gd name="T41" fmla="*/ 0 h 386"/>
              <a:gd name="T42" fmla="*/ 0 w 330"/>
              <a:gd name="T43" fmla="*/ 0 h 386"/>
              <a:gd name="T44" fmla="*/ 0 w 330"/>
              <a:gd name="T45" fmla="*/ 0 h 386"/>
              <a:gd name="T46" fmla="*/ 0 w 330"/>
              <a:gd name="T47" fmla="*/ 0 h 386"/>
              <a:gd name="T48" fmla="*/ 0 w 330"/>
              <a:gd name="T49" fmla="*/ 0 h 386"/>
              <a:gd name="T50" fmla="*/ 0 w 330"/>
              <a:gd name="T51" fmla="*/ 0 h 386"/>
              <a:gd name="T52" fmla="*/ 0 w 330"/>
              <a:gd name="T53" fmla="*/ 0 h 386"/>
              <a:gd name="T54" fmla="*/ 0 w 330"/>
              <a:gd name="T55" fmla="*/ 0 h 386"/>
              <a:gd name="T56" fmla="*/ 0 w 330"/>
              <a:gd name="T57" fmla="*/ 0 h 386"/>
              <a:gd name="T58" fmla="*/ 0 w 330"/>
              <a:gd name="T59" fmla="*/ 0 h 386"/>
              <a:gd name="T60" fmla="*/ 0 w 330"/>
              <a:gd name="T61" fmla="*/ 0 h 386"/>
              <a:gd name="T62" fmla="*/ 0 w 330"/>
              <a:gd name="T63" fmla="*/ 0 h 38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330" h="386">
                <a:moveTo>
                  <a:pt x="329" y="385"/>
                </a:moveTo>
                <a:lnTo>
                  <a:pt x="326" y="367"/>
                </a:lnTo>
                <a:lnTo>
                  <a:pt x="320" y="351"/>
                </a:lnTo>
                <a:lnTo>
                  <a:pt x="314" y="337"/>
                </a:lnTo>
                <a:lnTo>
                  <a:pt x="306" y="323"/>
                </a:lnTo>
                <a:lnTo>
                  <a:pt x="295" y="311"/>
                </a:lnTo>
                <a:lnTo>
                  <a:pt x="285" y="300"/>
                </a:lnTo>
                <a:lnTo>
                  <a:pt x="275" y="290"/>
                </a:lnTo>
                <a:lnTo>
                  <a:pt x="263" y="281"/>
                </a:lnTo>
                <a:lnTo>
                  <a:pt x="252" y="272"/>
                </a:lnTo>
                <a:lnTo>
                  <a:pt x="237" y="265"/>
                </a:lnTo>
                <a:lnTo>
                  <a:pt x="223" y="258"/>
                </a:lnTo>
                <a:lnTo>
                  <a:pt x="210" y="251"/>
                </a:lnTo>
                <a:lnTo>
                  <a:pt x="195" y="245"/>
                </a:lnTo>
                <a:lnTo>
                  <a:pt x="181" y="240"/>
                </a:lnTo>
                <a:lnTo>
                  <a:pt x="166" y="236"/>
                </a:lnTo>
                <a:lnTo>
                  <a:pt x="153" y="231"/>
                </a:lnTo>
                <a:lnTo>
                  <a:pt x="136" y="226"/>
                </a:lnTo>
                <a:lnTo>
                  <a:pt x="123" y="225"/>
                </a:lnTo>
                <a:lnTo>
                  <a:pt x="108" y="220"/>
                </a:lnTo>
                <a:lnTo>
                  <a:pt x="96" y="215"/>
                </a:lnTo>
                <a:lnTo>
                  <a:pt x="82" y="213"/>
                </a:lnTo>
                <a:lnTo>
                  <a:pt x="70" y="208"/>
                </a:lnTo>
                <a:lnTo>
                  <a:pt x="57" y="203"/>
                </a:lnTo>
                <a:lnTo>
                  <a:pt x="46" y="202"/>
                </a:lnTo>
                <a:lnTo>
                  <a:pt x="36" y="197"/>
                </a:lnTo>
                <a:lnTo>
                  <a:pt x="27" y="192"/>
                </a:lnTo>
                <a:lnTo>
                  <a:pt x="20" y="188"/>
                </a:lnTo>
                <a:lnTo>
                  <a:pt x="14" y="181"/>
                </a:lnTo>
                <a:lnTo>
                  <a:pt x="7" y="175"/>
                </a:lnTo>
                <a:lnTo>
                  <a:pt x="3" y="170"/>
                </a:lnTo>
                <a:lnTo>
                  <a:pt x="2" y="161"/>
                </a:lnTo>
                <a:lnTo>
                  <a:pt x="0" y="153"/>
                </a:lnTo>
                <a:lnTo>
                  <a:pt x="15" y="147"/>
                </a:lnTo>
                <a:lnTo>
                  <a:pt x="30" y="141"/>
                </a:lnTo>
                <a:lnTo>
                  <a:pt x="44" y="136"/>
                </a:lnTo>
                <a:lnTo>
                  <a:pt x="56" y="130"/>
                </a:lnTo>
                <a:lnTo>
                  <a:pt x="66" y="122"/>
                </a:lnTo>
                <a:lnTo>
                  <a:pt x="76" y="116"/>
                </a:lnTo>
                <a:lnTo>
                  <a:pt x="84" y="108"/>
                </a:lnTo>
                <a:lnTo>
                  <a:pt x="92" y="102"/>
                </a:lnTo>
                <a:lnTo>
                  <a:pt x="101" y="97"/>
                </a:lnTo>
                <a:lnTo>
                  <a:pt x="106" y="91"/>
                </a:lnTo>
                <a:lnTo>
                  <a:pt x="112" y="83"/>
                </a:lnTo>
                <a:lnTo>
                  <a:pt x="118" y="77"/>
                </a:lnTo>
                <a:lnTo>
                  <a:pt x="124" y="70"/>
                </a:lnTo>
                <a:lnTo>
                  <a:pt x="131" y="66"/>
                </a:lnTo>
                <a:lnTo>
                  <a:pt x="136" y="58"/>
                </a:lnTo>
                <a:lnTo>
                  <a:pt x="141" y="52"/>
                </a:lnTo>
                <a:lnTo>
                  <a:pt x="146" y="47"/>
                </a:lnTo>
                <a:lnTo>
                  <a:pt x="153" y="41"/>
                </a:lnTo>
                <a:lnTo>
                  <a:pt x="158" y="36"/>
                </a:lnTo>
                <a:lnTo>
                  <a:pt x="165" y="32"/>
                </a:lnTo>
                <a:lnTo>
                  <a:pt x="171" y="27"/>
                </a:lnTo>
                <a:lnTo>
                  <a:pt x="178" y="22"/>
                </a:lnTo>
                <a:lnTo>
                  <a:pt x="187" y="18"/>
                </a:lnTo>
                <a:lnTo>
                  <a:pt x="195" y="16"/>
                </a:lnTo>
                <a:lnTo>
                  <a:pt x="205" y="11"/>
                </a:lnTo>
                <a:lnTo>
                  <a:pt x="217" y="8"/>
                </a:lnTo>
                <a:lnTo>
                  <a:pt x="230" y="7"/>
                </a:lnTo>
                <a:lnTo>
                  <a:pt x="242" y="5"/>
                </a:lnTo>
                <a:lnTo>
                  <a:pt x="255" y="2"/>
                </a:lnTo>
                <a:lnTo>
                  <a:pt x="272" y="0"/>
                </a:lnTo>
                <a:lnTo>
                  <a:pt x="290" y="0"/>
                </a:lnTo>
                <a:lnTo>
                  <a:pt x="307" y="0"/>
                </a:lnTo>
              </a:path>
            </a:pathLst>
          </a:custGeom>
          <a:solidFill>
            <a:srgbClr val="CE9D5D"/>
          </a:solidFill>
          <a:ln w="12700" cap="rnd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FF9933"/>
                  </a:outerShdw>
                </a:effectLst>
              </a14:hiddenEffects>
            </a:ext>
          </a:extLst>
        </xdr:spPr>
      </xdr:sp>
      <xdr:sp macro="" textlink="">
        <xdr:nvSpPr>
          <xdr:cNvPr id="28" name="Freeform 32">
            <a:extLst>
              <a:ext uri="{FF2B5EF4-FFF2-40B4-BE49-F238E27FC236}">
                <a16:creationId xmlns:a16="http://schemas.microsoft.com/office/drawing/2014/main" id="{23279BF5-7787-4547-8C94-F9EB99162384}"/>
              </a:ext>
            </a:extLst>
          </xdr:cNvPr>
          <xdr:cNvSpPr>
            <a:spLocks/>
          </xdr:cNvSpPr>
        </xdr:nvSpPr>
        <xdr:spPr bwMode="auto">
          <a:xfrm>
            <a:off x="1528" y="2514"/>
            <a:ext cx="36" cy="4"/>
          </a:xfrm>
          <a:custGeom>
            <a:avLst/>
            <a:gdLst>
              <a:gd name="T0" fmla="*/ 0 w 592"/>
              <a:gd name="T1" fmla="*/ 0 h 60"/>
              <a:gd name="T2" fmla="*/ 0 w 592"/>
              <a:gd name="T3" fmla="*/ 0 h 60"/>
              <a:gd name="T4" fmla="*/ 0 w 592"/>
              <a:gd name="T5" fmla="*/ 0 h 60"/>
              <a:gd name="T6" fmla="*/ 0 w 592"/>
              <a:gd name="T7" fmla="*/ 0 h 60"/>
              <a:gd name="T8" fmla="*/ 0 w 592"/>
              <a:gd name="T9" fmla="*/ 0 h 60"/>
              <a:gd name="T10" fmla="*/ 0 w 592"/>
              <a:gd name="T11" fmla="*/ 0 h 60"/>
              <a:gd name="T12" fmla="*/ 0 w 592"/>
              <a:gd name="T13" fmla="*/ 0 h 60"/>
              <a:gd name="T14" fmla="*/ 0 w 592"/>
              <a:gd name="T15" fmla="*/ 0 h 60"/>
              <a:gd name="T16" fmla="*/ 0 w 592"/>
              <a:gd name="T17" fmla="*/ 0 h 60"/>
              <a:gd name="T18" fmla="*/ 0 w 592"/>
              <a:gd name="T19" fmla="*/ 0 h 60"/>
              <a:gd name="T20" fmla="*/ 0 w 592"/>
              <a:gd name="T21" fmla="*/ 0 h 60"/>
              <a:gd name="T22" fmla="*/ 0 w 592"/>
              <a:gd name="T23" fmla="*/ 0 h 60"/>
              <a:gd name="T24" fmla="*/ 0 w 592"/>
              <a:gd name="T25" fmla="*/ 0 h 60"/>
              <a:gd name="T26" fmla="*/ 0 w 592"/>
              <a:gd name="T27" fmla="*/ 0 h 60"/>
              <a:gd name="T28" fmla="*/ 0 w 592"/>
              <a:gd name="T29" fmla="*/ 0 h 60"/>
              <a:gd name="T30" fmla="*/ 0 w 592"/>
              <a:gd name="T31" fmla="*/ 0 h 60"/>
              <a:gd name="T32" fmla="*/ 0 w 592"/>
              <a:gd name="T33" fmla="*/ 0 h 60"/>
              <a:gd name="T34" fmla="*/ 0 w 592"/>
              <a:gd name="T35" fmla="*/ 0 h 60"/>
              <a:gd name="T36" fmla="*/ 0 w 592"/>
              <a:gd name="T37" fmla="*/ 0 h 60"/>
              <a:gd name="T38" fmla="*/ 0 w 592"/>
              <a:gd name="T39" fmla="*/ 0 h 60"/>
              <a:gd name="T40" fmla="*/ 0 w 592"/>
              <a:gd name="T41" fmla="*/ 0 h 60"/>
              <a:gd name="T42" fmla="*/ 0 w 592"/>
              <a:gd name="T43" fmla="*/ 0 h 60"/>
              <a:gd name="T44" fmla="*/ 0 w 592"/>
              <a:gd name="T45" fmla="*/ 0 h 60"/>
              <a:gd name="T46" fmla="*/ 0 w 592"/>
              <a:gd name="T47" fmla="*/ 0 h 60"/>
              <a:gd name="T48" fmla="*/ 0 w 592"/>
              <a:gd name="T49" fmla="*/ 0 h 60"/>
              <a:gd name="T50" fmla="*/ 0 w 592"/>
              <a:gd name="T51" fmla="*/ 0 h 60"/>
              <a:gd name="T52" fmla="*/ 0 w 592"/>
              <a:gd name="T53" fmla="*/ 0 h 60"/>
              <a:gd name="T54" fmla="*/ 0 w 592"/>
              <a:gd name="T55" fmla="*/ 0 h 60"/>
              <a:gd name="T56" fmla="*/ 0 w 592"/>
              <a:gd name="T57" fmla="*/ 0 h 60"/>
              <a:gd name="T58" fmla="*/ 0 w 592"/>
              <a:gd name="T59" fmla="*/ 0 h 60"/>
              <a:gd name="T60" fmla="*/ 0 w 592"/>
              <a:gd name="T61" fmla="*/ 0 h 60"/>
              <a:gd name="T62" fmla="*/ 0 w 592"/>
              <a:gd name="T63" fmla="*/ 0 h 60"/>
              <a:gd name="T64" fmla="*/ 0 w 592"/>
              <a:gd name="T65" fmla="*/ 0 h 60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592" h="60">
                <a:moveTo>
                  <a:pt x="591" y="59"/>
                </a:moveTo>
                <a:lnTo>
                  <a:pt x="584" y="53"/>
                </a:lnTo>
                <a:lnTo>
                  <a:pt x="574" y="50"/>
                </a:lnTo>
                <a:lnTo>
                  <a:pt x="566" y="47"/>
                </a:lnTo>
                <a:lnTo>
                  <a:pt x="554" y="42"/>
                </a:lnTo>
                <a:lnTo>
                  <a:pt x="542" y="40"/>
                </a:lnTo>
                <a:lnTo>
                  <a:pt x="528" y="36"/>
                </a:lnTo>
                <a:lnTo>
                  <a:pt x="512" y="31"/>
                </a:lnTo>
                <a:lnTo>
                  <a:pt x="496" y="28"/>
                </a:lnTo>
                <a:lnTo>
                  <a:pt x="479" y="25"/>
                </a:lnTo>
                <a:lnTo>
                  <a:pt x="462" y="22"/>
                </a:lnTo>
                <a:lnTo>
                  <a:pt x="443" y="20"/>
                </a:lnTo>
                <a:lnTo>
                  <a:pt x="423" y="15"/>
                </a:lnTo>
                <a:lnTo>
                  <a:pt x="403" y="13"/>
                </a:lnTo>
                <a:lnTo>
                  <a:pt x="383" y="11"/>
                </a:lnTo>
                <a:lnTo>
                  <a:pt x="361" y="8"/>
                </a:lnTo>
                <a:lnTo>
                  <a:pt x="338" y="6"/>
                </a:lnTo>
                <a:lnTo>
                  <a:pt x="316" y="3"/>
                </a:lnTo>
                <a:lnTo>
                  <a:pt x="294" y="1"/>
                </a:lnTo>
                <a:lnTo>
                  <a:pt x="272" y="1"/>
                </a:lnTo>
                <a:lnTo>
                  <a:pt x="249" y="0"/>
                </a:lnTo>
                <a:lnTo>
                  <a:pt x="225" y="0"/>
                </a:lnTo>
                <a:lnTo>
                  <a:pt x="204" y="0"/>
                </a:lnTo>
                <a:lnTo>
                  <a:pt x="182" y="0"/>
                </a:lnTo>
                <a:lnTo>
                  <a:pt x="159" y="0"/>
                </a:lnTo>
                <a:lnTo>
                  <a:pt x="137" y="0"/>
                </a:lnTo>
                <a:lnTo>
                  <a:pt x="117" y="1"/>
                </a:lnTo>
                <a:lnTo>
                  <a:pt x="95" y="3"/>
                </a:lnTo>
                <a:lnTo>
                  <a:pt x="74" y="6"/>
                </a:lnTo>
                <a:lnTo>
                  <a:pt x="54" y="8"/>
                </a:lnTo>
                <a:lnTo>
                  <a:pt x="36" y="11"/>
                </a:lnTo>
                <a:lnTo>
                  <a:pt x="18" y="15"/>
                </a:lnTo>
                <a:lnTo>
                  <a:pt x="0" y="20"/>
                </a:lnTo>
              </a:path>
            </a:pathLst>
          </a:custGeom>
          <a:solidFill>
            <a:srgbClr val="9D6E30"/>
          </a:solidFill>
          <a:ln w="12700" cap="rnd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FF9933"/>
                  </a:outerShdw>
                </a:effectLst>
              </a14:hiddenEffects>
            </a:ext>
          </a:extLst>
        </xdr:spPr>
      </xdr:sp>
      <xdr:sp macro="" textlink="">
        <xdr:nvSpPr>
          <xdr:cNvPr id="29" name="Freeform 33">
            <a:extLst>
              <a:ext uri="{FF2B5EF4-FFF2-40B4-BE49-F238E27FC236}">
                <a16:creationId xmlns:a16="http://schemas.microsoft.com/office/drawing/2014/main" id="{067C7C0E-113C-418F-BB26-D68FE2A1F521}"/>
              </a:ext>
            </a:extLst>
          </xdr:cNvPr>
          <xdr:cNvSpPr>
            <a:spLocks/>
          </xdr:cNvSpPr>
        </xdr:nvSpPr>
        <xdr:spPr bwMode="auto">
          <a:xfrm>
            <a:off x="1526" y="2528"/>
            <a:ext cx="43" cy="13"/>
          </a:xfrm>
          <a:custGeom>
            <a:avLst/>
            <a:gdLst>
              <a:gd name="T0" fmla="*/ 0 w 695"/>
              <a:gd name="T1" fmla="*/ 0 h 179"/>
              <a:gd name="T2" fmla="*/ 0 w 695"/>
              <a:gd name="T3" fmla="*/ 0 h 179"/>
              <a:gd name="T4" fmla="*/ 0 w 695"/>
              <a:gd name="T5" fmla="*/ 0 h 179"/>
              <a:gd name="T6" fmla="*/ 0 w 695"/>
              <a:gd name="T7" fmla="*/ 0 h 179"/>
              <a:gd name="T8" fmla="*/ 0 w 695"/>
              <a:gd name="T9" fmla="*/ 0 h 179"/>
              <a:gd name="T10" fmla="*/ 0 w 695"/>
              <a:gd name="T11" fmla="*/ 0 h 179"/>
              <a:gd name="T12" fmla="*/ 0 w 695"/>
              <a:gd name="T13" fmla="*/ 0 h 179"/>
              <a:gd name="T14" fmla="*/ 0 w 695"/>
              <a:gd name="T15" fmla="*/ 0 h 179"/>
              <a:gd name="T16" fmla="*/ 0 w 695"/>
              <a:gd name="T17" fmla="*/ 0 h 179"/>
              <a:gd name="T18" fmla="*/ 0 w 695"/>
              <a:gd name="T19" fmla="*/ 0 h 179"/>
              <a:gd name="T20" fmla="*/ 0 w 695"/>
              <a:gd name="T21" fmla="*/ 0 h 179"/>
              <a:gd name="T22" fmla="*/ 0 w 695"/>
              <a:gd name="T23" fmla="*/ 0 h 179"/>
              <a:gd name="T24" fmla="*/ 0 w 695"/>
              <a:gd name="T25" fmla="*/ 0 h 179"/>
              <a:gd name="T26" fmla="*/ 0 w 695"/>
              <a:gd name="T27" fmla="*/ 0 h 179"/>
              <a:gd name="T28" fmla="*/ 0 w 695"/>
              <a:gd name="T29" fmla="*/ 0 h 179"/>
              <a:gd name="T30" fmla="*/ 0 w 695"/>
              <a:gd name="T31" fmla="*/ 0 h 179"/>
              <a:gd name="T32" fmla="*/ 0 w 695"/>
              <a:gd name="T33" fmla="*/ 0 h 179"/>
              <a:gd name="T34" fmla="*/ 0 w 695"/>
              <a:gd name="T35" fmla="*/ 0 h 179"/>
              <a:gd name="T36" fmla="*/ 0 w 695"/>
              <a:gd name="T37" fmla="*/ 0 h 179"/>
              <a:gd name="T38" fmla="*/ 0 w 695"/>
              <a:gd name="T39" fmla="*/ 0 h 179"/>
              <a:gd name="T40" fmla="*/ 0 w 695"/>
              <a:gd name="T41" fmla="*/ 0 h 179"/>
              <a:gd name="T42" fmla="*/ 0 w 695"/>
              <a:gd name="T43" fmla="*/ 0 h 179"/>
              <a:gd name="T44" fmla="*/ 0 w 695"/>
              <a:gd name="T45" fmla="*/ 0 h 179"/>
              <a:gd name="T46" fmla="*/ 0 w 695"/>
              <a:gd name="T47" fmla="*/ 0 h 179"/>
              <a:gd name="T48" fmla="*/ 0 w 695"/>
              <a:gd name="T49" fmla="*/ 0 h 179"/>
              <a:gd name="T50" fmla="*/ 0 w 695"/>
              <a:gd name="T51" fmla="*/ 0 h 179"/>
              <a:gd name="T52" fmla="*/ 0 w 695"/>
              <a:gd name="T53" fmla="*/ 0 h 179"/>
              <a:gd name="T54" fmla="*/ 0 w 695"/>
              <a:gd name="T55" fmla="*/ 0 h 179"/>
              <a:gd name="T56" fmla="*/ 0 w 695"/>
              <a:gd name="T57" fmla="*/ 0 h 179"/>
              <a:gd name="T58" fmla="*/ 0 w 695"/>
              <a:gd name="T59" fmla="*/ 0 h 179"/>
              <a:gd name="T60" fmla="*/ 0 w 695"/>
              <a:gd name="T61" fmla="*/ 0 h 179"/>
              <a:gd name="T62" fmla="*/ 0 w 695"/>
              <a:gd name="T63" fmla="*/ 0 h 179"/>
              <a:gd name="T64" fmla="*/ 0 w 695"/>
              <a:gd name="T65" fmla="*/ 0 h 179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695" h="179">
                <a:moveTo>
                  <a:pt x="0" y="0"/>
                </a:moveTo>
                <a:lnTo>
                  <a:pt x="8" y="24"/>
                </a:lnTo>
                <a:lnTo>
                  <a:pt x="16" y="47"/>
                </a:lnTo>
                <a:lnTo>
                  <a:pt x="28" y="68"/>
                </a:lnTo>
                <a:lnTo>
                  <a:pt x="41" y="88"/>
                </a:lnTo>
                <a:lnTo>
                  <a:pt x="54" y="104"/>
                </a:lnTo>
                <a:lnTo>
                  <a:pt x="71" y="117"/>
                </a:lnTo>
                <a:lnTo>
                  <a:pt x="88" y="130"/>
                </a:lnTo>
                <a:lnTo>
                  <a:pt x="108" y="141"/>
                </a:lnTo>
                <a:lnTo>
                  <a:pt x="130" y="151"/>
                </a:lnTo>
                <a:lnTo>
                  <a:pt x="150" y="158"/>
                </a:lnTo>
                <a:lnTo>
                  <a:pt x="173" y="165"/>
                </a:lnTo>
                <a:lnTo>
                  <a:pt x="195" y="169"/>
                </a:lnTo>
                <a:lnTo>
                  <a:pt x="220" y="174"/>
                </a:lnTo>
                <a:lnTo>
                  <a:pt x="246" y="176"/>
                </a:lnTo>
                <a:lnTo>
                  <a:pt x="271" y="176"/>
                </a:lnTo>
                <a:lnTo>
                  <a:pt x="296" y="178"/>
                </a:lnTo>
                <a:lnTo>
                  <a:pt x="325" y="176"/>
                </a:lnTo>
                <a:lnTo>
                  <a:pt x="351" y="176"/>
                </a:lnTo>
                <a:lnTo>
                  <a:pt x="378" y="174"/>
                </a:lnTo>
                <a:lnTo>
                  <a:pt x="405" y="171"/>
                </a:lnTo>
                <a:lnTo>
                  <a:pt x="432" y="169"/>
                </a:lnTo>
                <a:lnTo>
                  <a:pt x="458" y="166"/>
                </a:lnTo>
                <a:lnTo>
                  <a:pt x="487" y="165"/>
                </a:lnTo>
                <a:lnTo>
                  <a:pt x="512" y="160"/>
                </a:lnTo>
                <a:lnTo>
                  <a:pt x="537" y="158"/>
                </a:lnTo>
                <a:lnTo>
                  <a:pt x="563" y="153"/>
                </a:lnTo>
                <a:lnTo>
                  <a:pt x="587" y="151"/>
                </a:lnTo>
                <a:lnTo>
                  <a:pt x="609" y="149"/>
                </a:lnTo>
                <a:lnTo>
                  <a:pt x="633" y="146"/>
                </a:lnTo>
                <a:lnTo>
                  <a:pt x="653" y="144"/>
                </a:lnTo>
                <a:lnTo>
                  <a:pt x="673" y="144"/>
                </a:lnTo>
                <a:lnTo>
                  <a:pt x="694" y="141"/>
                </a:lnTo>
              </a:path>
            </a:pathLst>
          </a:custGeom>
          <a:noFill/>
          <a:ln w="12700" cap="rnd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7F1496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FF9933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10</xdr:col>
      <xdr:colOff>104775</xdr:colOff>
      <xdr:row>25</xdr:row>
      <xdr:rowOff>0</xdr:rowOff>
    </xdr:from>
    <xdr:ext cx="157351" cy="267437"/>
    <xdr:sp macro="" textlink="">
      <xdr:nvSpPr>
        <xdr:cNvPr id="30" name="Text Box 35">
          <a:extLst>
            <a:ext uri="{FF2B5EF4-FFF2-40B4-BE49-F238E27FC236}">
              <a16:creationId xmlns:a16="http://schemas.microsoft.com/office/drawing/2014/main" id="{AEE4927B-C099-463D-B1D8-83950A6643D3}"/>
            </a:ext>
          </a:extLst>
        </xdr:cNvPr>
        <xdr:cNvSpPr txBox="1">
          <a:spLocks noChangeArrowheads="1"/>
        </xdr:cNvSpPr>
      </xdr:nvSpPr>
      <xdr:spPr bwMode="auto">
        <a:xfrm>
          <a:off x="6400800" y="5000625"/>
          <a:ext cx="157351" cy="267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en-CA" sz="1400" b="1" i="0" u="none" strike="noStrike" baseline="0">
              <a:solidFill>
                <a:srgbClr val="339966"/>
              </a:solidFill>
              <a:latin typeface="Times New Roman"/>
              <a:cs typeface="Times New Roman"/>
            </a:rPr>
            <a:t>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70"/>
  <sheetViews>
    <sheetView showGridLines="0" showRowColHeaders="0" tabSelected="1" topLeftCell="B14" workbookViewId="0">
      <selection activeCell="I18" sqref="I18:K18"/>
    </sheetView>
  </sheetViews>
  <sheetFormatPr defaultRowHeight="15" x14ac:dyDescent="0.25"/>
  <cols>
    <col min="1" max="1" width="20.5703125" customWidth="1"/>
    <col min="2" max="2" width="22.5703125" style="4" customWidth="1"/>
    <col min="3" max="3" width="13.7109375" style="5" customWidth="1"/>
    <col min="4" max="4" width="0.28515625" style="1" customWidth="1"/>
    <col min="5" max="5" width="10.28515625" style="4" customWidth="1"/>
    <col min="6" max="6" width="9.7109375" style="4" customWidth="1"/>
    <col min="7" max="7" width="8.28515625" style="4" customWidth="1"/>
    <col min="8" max="8" width="13" style="4" customWidth="1"/>
    <col min="9" max="11" width="8.28515625" style="4" customWidth="1"/>
    <col min="12" max="12" width="15.28515625" style="4" customWidth="1"/>
    <col min="13" max="13" width="11.7109375" style="5" customWidth="1"/>
    <col min="14" max="14" width="0.28515625" style="4" customWidth="1"/>
    <col min="15" max="15" width="10.7109375" style="4" customWidth="1"/>
    <col min="16" max="16" width="0.28515625" style="4" customWidth="1"/>
    <col min="17" max="17" width="15.7109375" style="5" customWidth="1"/>
    <col min="18" max="18" width="20.28515625" style="5" customWidth="1"/>
    <col min="19" max="19" width="13" customWidth="1"/>
  </cols>
  <sheetData>
    <row r="1" spans="2:18" ht="3.75" customHeight="1" thickBot="1" x14ac:dyDescent="0.3"/>
    <row r="2" spans="2:18" ht="18.75" customHeight="1" thickTop="1" x14ac:dyDescent="0.2">
      <c r="B2" s="236" t="s">
        <v>5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</row>
    <row r="3" spans="2:18" ht="15.75" thickBot="1" x14ac:dyDescent="0.3">
      <c r="B3" s="175" t="s">
        <v>2</v>
      </c>
      <c r="C3" s="176"/>
      <c r="E3" s="199"/>
      <c r="F3" s="200"/>
      <c r="G3" s="201"/>
      <c r="H3" s="201"/>
      <c r="I3" s="202"/>
      <c r="J3" s="47"/>
      <c r="K3" s="41"/>
      <c r="L3" s="41"/>
      <c r="R3" s="45"/>
    </row>
    <row r="4" spans="2:18" ht="15.75" thickTop="1" x14ac:dyDescent="0.25">
      <c r="B4" s="175" t="s">
        <v>3</v>
      </c>
      <c r="C4" s="176"/>
      <c r="E4" s="203"/>
      <c r="F4" s="204"/>
      <c r="G4" s="183"/>
      <c r="H4" s="183"/>
      <c r="I4" s="184"/>
      <c r="J4" s="47"/>
      <c r="K4" s="41"/>
      <c r="L4" s="41"/>
      <c r="M4" s="230" t="s">
        <v>56</v>
      </c>
      <c r="N4" s="231"/>
      <c r="O4" s="231"/>
      <c r="P4" s="231"/>
      <c r="Q4" s="231"/>
      <c r="R4" s="232"/>
    </row>
    <row r="5" spans="2:18" ht="48" customHeight="1" x14ac:dyDescent="0.25">
      <c r="B5" s="175" t="s">
        <v>25</v>
      </c>
      <c r="C5" s="198"/>
      <c r="E5" s="177" t="s">
        <v>40</v>
      </c>
      <c r="F5" s="178"/>
      <c r="G5" s="179"/>
      <c r="H5" s="179"/>
      <c r="I5" s="180"/>
      <c r="J5"/>
      <c r="K5" s="41"/>
      <c r="L5" s="41"/>
      <c r="M5" s="227" t="s">
        <v>26</v>
      </c>
      <c r="N5" s="228"/>
      <c r="O5" s="228"/>
      <c r="P5" s="228"/>
      <c r="Q5" s="228"/>
      <c r="R5" s="229"/>
    </row>
    <row r="6" spans="2:18" x14ac:dyDescent="0.25">
      <c r="B6" s="175" t="s">
        <v>9</v>
      </c>
      <c r="C6" s="176"/>
      <c r="E6" s="177" t="s">
        <v>92</v>
      </c>
      <c r="F6" s="178"/>
      <c r="G6" s="179"/>
      <c r="H6" s="179"/>
      <c r="I6" s="180"/>
      <c r="J6"/>
      <c r="K6" s="41"/>
      <c r="L6" s="41"/>
      <c r="M6" s="227" t="s">
        <v>27</v>
      </c>
      <c r="N6" s="228"/>
      <c r="O6" s="228"/>
      <c r="P6" s="228"/>
      <c r="Q6" s="228"/>
      <c r="R6" s="229"/>
    </row>
    <row r="7" spans="2:18" x14ac:dyDescent="0.2">
      <c r="B7" s="175" t="s">
        <v>23</v>
      </c>
      <c r="C7" s="176"/>
      <c r="E7" s="181"/>
      <c r="F7" s="182"/>
      <c r="G7" s="183"/>
      <c r="H7" s="183"/>
      <c r="I7" s="184"/>
      <c r="J7" s="248" t="s">
        <v>59</v>
      </c>
      <c r="K7" s="249"/>
      <c r="L7" s="250"/>
      <c r="M7" s="233" t="s">
        <v>58</v>
      </c>
      <c r="N7" s="234"/>
      <c r="O7" s="234"/>
      <c r="P7" s="234"/>
      <c r="Q7" s="234"/>
      <c r="R7" s="235"/>
    </row>
    <row r="8" spans="2:18" ht="14.25" x14ac:dyDescent="0.2">
      <c r="B8" s="175" t="s">
        <v>10</v>
      </c>
      <c r="C8" s="176"/>
      <c r="E8" s="181">
        <v>5</v>
      </c>
      <c r="F8" s="182"/>
      <c r="G8" s="182"/>
      <c r="H8" s="182"/>
      <c r="I8" s="185"/>
      <c r="J8" s="248" t="s">
        <v>57</v>
      </c>
      <c r="K8" s="249"/>
      <c r="L8" s="250"/>
      <c r="M8" s="227"/>
      <c r="N8" s="228"/>
      <c r="O8" s="228"/>
      <c r="P8" s="228"/>
      <c r="Q8" s="228"/>
      <c r="R8" s="229"/>
    </row>
    <row r="9" spans="2:18" ht="15.75" thickBot="1" x14ac:dyDescent="0.3">
      <c r="B9" s="196" t="s">
        <v>31</v>
      </c>
      <c r="C9" s="197"/>
      <c r="E9" s="193" t="s">
        <v>47</v>
      </c>
      <c r="F9" s="194"/>
      <c r="G9" s="194"/>
      <c r="H9" s="194"/>
      <c r="I9" s="195"/>
      <c r="J9" s="46"/>
      <c r="K9" s="6"/>
      <c r="L9" s="41"/>
      <c r="M9" s="227" t="s">
        <v>32</v>
      </c>
      <c r="N9" s="228"/>
      <c r="O9" s="228"/>
      <c r="P9" s="228"/>
      <c r="Q9" s="228"/>
      <c r="R9" s="229"/>
    </row>
    <row r="10" spans="2:18" thickTop="1" x14ac:dyDescent="0.2">
      <c r="B10" s="79"/>
      <c r="C10"/>
      <c r="D10"/>
      <c r="E10" s="186" t="s">
        <v>49</v>
      </c>
      <c r="F10" s="187"/>
      <c r="G10" s="187"/>
      <c r="H10" s="188"/>
      <c r="I10" s="189" t="s">
        <v>21</v>
      </c>
      <c r="J10" s="190"/>
      <c r="K10" s="191"/>
      <c r="L10" s="192"/>
      <c r="M10" s="227"/>
      <c r="N10" s="228"/>
      <c r="O10" s="228"/>
      <c r="P10" s="228"/>
      <c r="Q10" s="228"/>
      <c r="R10" s="229"/>
    </row>
    <row r="11" spans="2:18" ht="20.25" customHeight="1" x14ac:dyDescent="0.25">
      <c r="B11" s="80"/>
      <c r="E11" s="208" t="s">
        <v>8</v>
      </c>
      <c r="F11" s="209"/>
      <c r="G11" s="209"/>
      <c r="H11" s="210"/>
      <c r="I11" s="74" t="s">
        <v>38</v>
      </c>
      <c r="J11" s="58"/>
      <c r="K11" s="58"/>
      <c r="L11" s="5"/>
      <c r="M11" s="227" t="s">
        <v>28</v>
      </c>
      <c r="N11" s="228"/>
      <c r="O11" s="228"/>
      <c r="P11" s="228"/>
      <c r="Q11" s="228"/>
      <c r="R11" s="229"/>
    </row>
    <row r="12" spans="2:18" ht="32.25" customHeight="1" x14ac:dyDescent="0.25">
      <c r="B12" s="80"/>
      <c r="E12" s="205" t="s">
        <v>48</v>
      </c>
      <c r="F12" s="206"/>
      <c r="G12" s="206"/>
      <c r="H12" s="207"/>
      <c r="I12" s="59">
        <v>24</v>
      </c>
      <c r="J12" s="60"/>
      <c r="K12" s="60"/>
      <c r="L12" s="5"/>
      <c r="M12" s="227"/>
      <c r="N12" s="228"/>
      <c r="O12" s="228"/>
      <c r="P12" s="228"/>
      <c r="Q12" s="228"/>
      <c r="R12" s="229"/>
    </row>
    <row r="13" spans="2:18" ht="15.75" customHeight="1" x14ac:dyDescent="0.25">
      <c r="B13" s="80"/>
      <c r="E13" s="208" t="s">
        <v>60</v>
      </c>
      <c r="F13" s="209"/>
      <c r="G13" s="209"/>
      <c r="H13" s="210"/>
      <c r="I13" s="59">
        <v>60</v>
      </c>
      <c r="J13" s="60"/>
      <c r="K13" s="60"/>
      <c r="L13" s="5"/>
      <c r="M13" s="76"/>
      <c r="N13" s="77"/>
      <c r="O13" s="77"/>
      <c r="P13" s="77"/>
      <c r="Q13" s="77"/>
      <c r="R13" s="78"/>
    </row>
    <row r="14" spans="2:18" ht="15" customHeight="1" x14ac:dyDescent="0.25">
      <c r="B14" s="80"/>
      <c r="E14" s="214" t="s">
        <v>50</v>
      </c>
      <c r="F14" s="197"/>
      <c r="G14" s="197"/>
      <c r="H14" s="215"/>
      <c r="I14" s="211" t="s">
        <v>93</v>
      </c>
      <c r="J14" s="212"/>
      <c r="K14" s="213"/>
      <c r="L14" s="213"/>
      <c r="M14" s="227" t="s">
        <v>55</v>
      </c>
      <c r="N14" s="228"/>
      <c r="O14" s="228"/>
      <c r="P14" s="228"/>
      <c r="Q14" s="228"/>
      <c r="R14" s="229"/>
    </row>
    <row r="15" spans="2:18" x14ac:dyDescent="0.25">
      <c r="B15" s="80"/>
      <c r="E15" s="214" t="s">
        <v>51</v>
      </c>
      <c r="F15" s="197"/>
      <c r="G15" s="197"/>
      <c r="H15" s="215"/>
      <c r="I15" s="225" t="s">
        <v>91</v>
      </c>
      <c r="J15" s="226"/>
      <c r="K15" t="str">
        <f>IF(I15="canola","chose -&gt;","ignore -&gt; ")</f>
        <v xml:space="preserve">ignore -&gt; </v>
      </c>
      <c r="L15" s="61" t="s">
        <v>44</v>
      </c>
      <c r="M15" s="227" t="s">
        <v>39</v>
      </c>
      <c r="N15" s="228"/>
      <c r="O15" s="228"/>
      <c r="P15" s="228"/>
      <c r="Q15" s="228"/>
      <c r="R15" s="229"/>
    </row>
    <row r="16" spans="2:18" x14ac:dyDescent="0.25">
      <c r="B16" s="80"/>
      <c r="E16" s="214" t="s">
        <v>52</v>
      </c>
      <c r="F16" s="197"/>
      <c r="G16" s="197"/>
      <c r="H16" s="215"/>
      <c r="I16" s="225" t="s">
        <v>41</v>
      </c>
      <c r="J16" s="176"/>
      <c r="K16" s="176"/>
      <c r="L16"/>
      <c r="M16" s="227" t="s">
        <v>42</v>
      </c>
      <c r="N16" s="228"/>
      <c r="O16" s="228"/>
      <c r="P16" s="228"/>
      <c r="Q16" s="228"/>
      <c r="R16" s="229"/>
    </row>
    <row r="17" spans="2:19" ht="15" customHeight="1" x14ac:dyDescent="0.25">
      <c r="B17" s="80"/>
      <c r="E17" s="216" t="s">
        <v>53</v>
      </c>
      <c r="F17" s="197"/>
      <c r="G17" s="197"/>
      <c r="H17" s="215"/>
      <c r="I17" s="222">
        <v>50</v>
      </c>
      <c r="J17" s="223"/>
      <c r="K17" s="224"/>
      <c r="L17" s="42"/>
      <c r="M17" s="227"/>
      <c r="N17" s="228"/>
      <c r="O17" s="228"/>
      <c r="P17" s="228"/>
      <c r="Q17" s="228"/>
      <c r="R17" s="229"/>
    </row>
    <row r="18" spans="2:19" ht="15" customHeight="1" thickBot="1" x14ac:dyDescent="0.3">
      <c r="B18" s="71"/>
      <c r="C18" s="75"/>
      <c r="E18" s="217" t="s">
        <v>54</v>
      </c>
      <c r="F18" s="218"/>
      <c r="G18" s="218"/>
      <c r="H18" s="219"/>
      <c r="I18" s="220">
        <v>12.5</v>
      </c>
      <c r="J18" s="221"/>
      <c r="K18" s="221"/>
      <c r="L18" s="75" t="s">
        <v>94</v>
      </c>
      <c r="M18" s="251" t="s">
        <v>43</v>
      </c>
      <c r="N18" s="252"/>
      <c r="O18" s="252"/>
      <c r="P18" s="252"/>
      <c r="Q18" s="252"/>
      <c r="R18" s="253"/>
    </row>
    <row r="19" spans="2:19" ht="21" hidden="1" thickTop="1" x14ac:dyDescent="0.3">
      <c r="C19" s="57"/>
      <c r="E19" s="43"/>
      <c r="F19" s="43"/>
      <c r="G19" s="43"/>
      <c r="H19" s="5"/>
      <c r="L19" s="6"/>
      <c r="O19" s="5"/>
      <c r="S19" s="5"/>
    </row>
    <row r="20" spans="2:19" hidden="1" x14ac:dyDescent="0.25">
      <c r="C20" s="57"/>
      <c r="G20" s="8"/>
      <c r="H20" s="9"/>
      <c r="L20" s="17"/>
      <c r="R20" s="49"/>
      <c r="S20" s="5"/>
    </row>
    <row r="21" spans="2:19" hidden="1" x14ac:dyDescent="0.25">
      <c r="C21" s="57"/>
      <c r="G21" s="8" t="s">
        <v>6</v>
      </c>
      <c r="H21" s="5" t="str">
        <f>E6</f>
        <v>Thick Black</v>
      </c>
      <c r="L21" s="17"/>
      <c r="M21" s="5">
        <f>IF(E5="SCZ",IF(E6="Thick Black",56,IF(E6="Thin Black",47,IF(E6="Gray",25,IF(E6="Dark Brown",34,IF(E6="Brown",30,"Check Soil Climatic Zone"))))),((52*M34/1.724)*(1-EXP(-20*M35))*0.4))</f>
        <v>57.277563241398198</v>
      </c>
      <c r="S21" s="5"/>
    </row>
    <row r="22" spans="2:19" hidden="1" x14ac:dyDescent="0.25">
      <c r="C22" s="57"/>
      <c r="G22" s="8" t="s">
        <v>11</v>
      </c>
      <c r="H22" s="22">
        <f>IF(E5="OC",E7*1.724,IF(E5="OM",E8," "))</f>
        <v>5</v>
      </c>
      <c r="S22" s="5"/>
    </row>
    <row r="23" spans="2:19" hidden="1" x14ac:dyDescent="0.25">
      <c r="C23" s="57"/>
      <c r="O23" s="48" t="s">
        <v>45</v>
      </c>
      <c r="Q23" s="49"/>
      <c r="R23" s="5" t="b">
        <f>IF(L18="Default",IF(I16="barley",11,IF(I16="canola",17,IF(I16="CPS wheat",10.5,IF(I16="wheat",13.5,IF(I6="flax",22,IF(I16="peas",21)))))),I18)</f>
        <v>0</v>
      </c>
      <c r="S23" s="5"/>
    </row>
    <row r="24" spans="2:19" hidden="1" x14ac:dyDescent="0.25">
      <c r="C24" s="57"/>
      <c r="G24" s="17"/>
      <c r="K24" s="17" t="s">
        <v>7</v>
      </c>
      <c r="L24" s="6"/>
      <c r="O24" s="50"/>
      <c r="Q24" s="49"/>
      <c r="S24" s="5"/>
    </row>
    <row r="25" spans="2:19" hidden="1" x14ac:dyDescent="0.25">
      <c r="C25" s="57"/>
      <c r="G25" s="8"/>
      <c r="H25" s="5"/>
      <c r="K25" s="8" t="s">
        <v>36</v>
      </c>
      <c r="L25" s="5" t="str">
        <f>I15</f>
        <v>wheat</v>
      </c>
      <c r="O25" s="39">
        <f>IF(I15="canola",IF(L15="transgenic",0.85,1),1)</f>
        <v>1</v>
      </c>
      <c r="Q25" s="49"/>
      <c r="S25" s="5"/>
    </row>
    <row r="26" spans="2:19" hidden="1" x14ac:dyDescent="0.25">
      <c r="C26" s="57"/>
      <c r="G26" s="8"/>
      <c r="H26" s="5"/>
      <c r="I26" s="8"/>
      <c r="J26" s="8"/>
      <c r="K26" s="5">
        <f>I17</f>
        <v>50</v>
      </c>
      <c r="L26" s="6" t="s">
        <v>37</v>
      </c>
      <c r="O26" s="5"/>
      <c r="S26" s="5"/>
    </row>
    <row r="27" spans="2:19" hidden="1" x14ac:dyDescent="0.25">
      <c r="C27" s="57"/>
      <c r="G27" s="8"/>
      <c r="H27" s="5"/>
      <c r="Q27" s="5">
        <f>IF(I12=12,M38/1.5,M38/1.8)</f>
        <v>33.333333333333336</v>
      </c>
      <c r="S27" s="5"/>
    </row>
    <row r="28" spans="2:19" hidden="1" x14ac:dyDescent="0.25">
      <c r="C28" s="57"/>
      <c r="G28" s="8"/>
      <c r="H28" s="5"/>
      <c r="I28" s="5"/>
      <c r="J28" s="5"/>
      <c r="K28" s="6" t="s">
        <v>12</v>
      </c>
      <c r="L28" s="6"/>
      <c r="O28" s="4" t="s">
        <v>30</v>
      </c>
      <c r="Q28" s="5">
        <f>IF(L18="Default",IF(I15="barley",11,IF(I15="canola",25,IF(I15="CPS wheat",10.5,IF(I15="wheat",13.5,IF(I5="flax",22,IF(I16="peas",21)))))),I18)</f>
        <v>13.5</v>
      </c>
      <c r="R28" s="5">
        <f>IF(I15="barley",11,IF(I15="canola",18,IF(I15="CPS wheat",10.5,IF(I15="wheat",13.5,IF(I15="flax",22,R29)))))</f>
        <v>13.5</v>
      </c>
      <c r="S28" s="5"/>
    </row>
    <row r="29" spans="2:19" hidden="1" x14ac:dyDescent="0.25">
      <c r="B29" s="4" t="s">
        <v>89</v>
      </c>
      <c r="C29" s="57"/>
      <c r="G29" s="8"/>
      <c r="H29" s="5" t="str">
        <f>IF(H16="wheat",(((P31/5.7)*0.6)+0.5*0.6/0.75)*H18,IF(H16="CPS wheat",(((P31/5.7)*0.6)+0.5*0.6/0.75)*H18,IF(H16="canola",N28*H18*(((P31/6.25)*0.5)+0.5*0.5/0.75),IF(H16="flax",H18*(((P31/6.25)*0.56)+0.5*0.56/0.75),IF(H16="barley",H18*(((P31/6.25)*0.48)+0.5*0.48/0.75),IF(H16="oats",H18*(((P31/6.25)*0.32)+0.5*0.32/0.82),IF(H16="peas",H18*(((P31/6.25)*0.56)+1.5*0.56/0.75),"not on list")))))))</f>
        <v>not on list</v>
      </c>
      <c r="L29" s="6"/>
      <c r="M29" s="5">
        <f>IF(I15="wheat",(((Q28/5.7)*0.6)+0.5*0.6/0.75)*I17,IF(I15="CPS wheat",(((Q28/5.7)*0.6)+0.5*0.6/0.75)*I17,IF(I15="canola",O25*I17*(((Q28/6.25)*0.5)+0.5*0.5/0.75),IF(I15="flax",I17*(((Q28/6.25)*0.56)+0.5*0.56/0.75),IF(I15="barley",I17*(((Q28/6.25)*0.48)+0.5*0.48/0.75),IF(I15="oats",I17*(((Q28/6.25)*0.32)+0.5*0.32/0.82),IF(I15="peas",I17*(((Q28/6.25)*0.56)+1.5*0.56/0.75),"not on list")))))))</f>
        <v>91.052631578947356</v>
      </c>
      <c r="Q29" s="49">
        <f>M40</f>
        <v>91.052631578947356</v>
      </c>
      <c r="R29" s="5">
        <f>IF(I15="peas",21,12)</f>
        <v>12</v>
      </c>
      <c r="S29" s="5"/>
    </row>
    <row r="30" spans="2:19" hidden="1" x14ac:dyDescent="0.25">
      <c r="B30" s="4" t="s">
        <v>90</v>
      </c>
      <c r="C30" s="57"/>
      <c r="G30" s="8"/>
      <c r="H30" s="5"/>
      <c r="K30" s="13"/>
      <c r="L30" s="6"/>
      <c r="M30" s="5">
        <f>I17*(((Q28/5.7)*0.6)+0.5*0.6/0.75)</f>
        <v>91.052631578947356</v>
      </c>
      <c r="O30" s="4">
        <f>M38*0.5</f>
        <v>30</v>
      </c>
      <c r="Q30" s="49">
        <f>Q40-O41</f>
        <v>61.052631578947356</v>
      </c>
      <c r="S30" s="5"/>
    </row>
    <row r="31" spans="2:19" hidden="1" x14ac:dyDescent="0.25">
      <c r="C31" s="57"/>
      <c r="G31" s="8"/>
      <c r="H31" s="5"/>
      <c r="K31" s="6"/>
      <c r="L31" s="6"/>
      <c r="M31" s="5">
        <f>I17*(((Q28/6.25)*0.5)+0.5*0.5/0.75)</f>
        <v>70.666666666666671</v>
      </c>
      <c r="O31" s="4">
        <f>IF(I14="dry",M42*0.56,IF(I14="wet",M42*1.33,M42))</f>
        <v>57.277563241398198</v>
      </c>
      <c r="S31" s="5"/>
    </row>
    <row r="32" spans="2:19" hidden="1" x14ac:dyDescent="0.25">
      <c r="C32" s="57"/>
      <c r="G32" s="8"/>
      <c r="K32" s="6"/>
      <c r="L32" s="6"/>
      <c r="M32" s="5">
        <f>IF(I11="Fallow",0,IF(I16="spread",30,17))</f>
        <v>30</v>
      </c>
      <c r="Q32" s="49">
        <f>Q42+M43</f>
        <v>45.230580985828794</v>
      </c>
      <c r="S32" s="73"/>
    </row>
    <row r="33" spans="2:19" hidden="1" x14ac:dyDescent="0.25">
      <c r="C33" s="57"/>
      <c r="G33" s="8"/>
      <c r="H33" s="5"/>
      <c r="L33" s="6"/>
      <c r="O33" s="4">
        <f>IF(I15="peas",M40*0.7,0)</f>
        <v>0</v>
      </c>
      <c r="Q33" s="49">
        <f>Q43-M44</f>
        <v>45.230580985828794</v>
      </c>
      <c r="R33" s="5" t="s">
        <v>34</v>
      </c>
    </row>
    <row r="34" spans="2:19" hidden="1" x14ac:dyDescent="0.25">
      <c r="C34" s="57"/>
      <c r="G34" s="8"/>
      <c r="H34" s="5"/>
      <c r="L34" s="6"/>
      <c r="M34" s="4">
        <f>IF(E5="OC",E7*1.724,E8)</f>
        <v>5</v>
      </c>
      <c r="Q34" s="49">
        <f>Q44-M45</f>
        <v>45.230580985828794</v>
      </c>
      <c r="R34" s="5">
        <f>IF(I15="canola",Q46/7,IF(I15="flax",Q46/10,IF(Q46/18&lt;5,0,Q46/18)))</f>
        <v>5</v>
      </c>
    </row>
    <row r="35" spans="2:19" hidden="1" x14ac:dyDescent="0.25">
      <c r="C35" s="57"/>
      <c r="G35" s="8"/>
      <c r="H35" s="5"/>
      <c r="L35" s="6"/>
      <c r="M35" s="4">
        <f>IF((M34/1.724)&lt;2.6,0.0722+0.03083*(M34/1.724),0.0722+0.03083*2.5)</f>
        <v>0.14927499999999999</v>
      </c>
      <c r="Q35" s="5">
        <f>IF(INT(Q45*2)&lt;0,0,(INT(Q45*2)))</f>
        <v>90</v>
      </c>
      <c r="S35" s="73"/>
    </row>
    <row r="36" spans="2:19" ht="13.5" hidden="1" customHeight="1" x14ac:dyDescent="0.25">
      <c r="S36" s="73"/>
    </row>
    <row r="37" spans="2:19" ht="15.75" hidden="1" thickBot="1" x14ac:dyDescent="0.3"/>
    <row r="38" spans="2:19" s="3" customFormat="1" ht="25.15" customHeight="1" thickTop="1" x14ac:dyDescent="0.25">
      <c r="B38" s="95" t="s">
        <v>22</v>
      </c>
      <c r="C38" s="96">
        <f ca="1">TODAY()</f>
        <v>43538</v>
      </c>
      <c r="D38" s="100"/>
      <c r="E38" s="245" t="str">
        <f>IF(I12&lt;24,"YOUR APPROXIMATE SOIL TEST IN THE 0-24 inch DEPTH IS: ", "YOUR SOIL TEST IN THE 0-24 inch DEPTH IS:")</f>
        <v>YOUR SOIL TEST IN THE 0-24 inch DEPTH IS:</v>
      </c>
      <c r="F38" s="246"/>
      <c r="G38" s="246"/>
      <c r="H38" s="246"/>
      <c r="I38" s="246"/>
      <c r="J38" s="246"/>
      <c r="K38" s="246"/>
      <c r="L38" s="247"/>
      <c r="M38" s="94">
        <f>IF(I12=6,I13*1.8,IF(I12=12,I13*1.5,I13))</f>
        <v>60</v>
      </c>
      <c r="N38" s="97"/>
      <c r="O38" s="98" t="s">
        <v>62</v>
      </c>
      <c r="P38" s="99"/>
      <c r="Q38" s="169"/>
      <c r="R38" s="62"/>
    </row>
    <row r="39" spans="2:19" s="2" customFormat="1" ht="33.75" customHeight="1" thickBot="1" x14ac:dyDescent="0.35">
      <c r="B39" s="63"/>
      <c r="C39" s="24" t="s">
        <v>0</v>
      </c>
      <c r="D39" s="25"/>
      <c r="E39" s="30" t="s">
        <v>13</v>
      </c>
      <c r="F39" s="30"/>
      <c r="G39" s="30"/>
      <c r="H39" s="30"/>
      <c r="I39" s="30"/>
      <c r="J39" s="30"/>
      <c r="K39" s="31">
        <f ca="1">TODAY()</f>
        <v>43538</v>
      </c>
      <c r="L39" s="26"/>
      <c r="M39" s="40"/>
      <c r="N39" s="16"/>
      <c r="O39" s="28" t="s">
        <v>4</v>
      </c>
      <c r="P39" s="28"/>
      <c r="Q39" s="27" t="s">
        <v>61</v>
      </c>
      <c r="R39" s="64" t="s">
        <v>24</v>
      </c>
    </row>
    <row r="40" spans="2:19" ht="21.75" customHeight="1" thickBot="1" x14ac:dyDescent="0.35">
      <c r="B40" s="65" t="s">
        <v>15</v>
      </c>
      <c r="C40" s="19">
        <f t="shared" ref="C40:C45" ca="1" si="0">TODAY()</f>
        <v>43538</v>
      </c>
      <c r="D40" s="14"/>
      <c r="E40" s="13" t="s">
        <v>18</v>
      </c>
      <c r="F40" s="13"/>
      <c r="G40" s="13"/>
      <c r="H40" s="13"/>
      <c r="I40" s="13"/>
      <c r="J40" s="13"/>
      <c r="K40" s="13"/>
      <c r="L40" s="13"/>
      <c r="M40" s="18">
        <f>M29</f>
        <v>91.052631578947356</v>
      </c>
      <c r="O40" s="37"/>
      <c r="P40" s="6"/>
      <c r="Q40" s="34">
        <f>Q29</f>
        <v>91.052631578947356</v>
      </c>
      <c r="R40" s="66"/>
    </row>
    <row r="41" spans="2:19" ht="21.75" customHeight="1" thickBot="1" x14ac:dyDescent="0.3">
      <c r="B41" s="65" t="s">
        <v>14</v>
      </c>
      <c r="C41" s="19">
        <f t="shared" ca="1" si="0"/>
        <v>43538</v>
      </c>
      <c r="D41" s="14"/>
      <c r="E41" s="13" t="s">
        <v>1</v>
      </c>
      <c r="F41" s="13"/>
      <c r="G41" s="13"/>
      <c r="H41" s="13"/>
      <c r="I41" s="13"/>
      <c r="J41" s="13"/>
      <c r="K41" s="13"/>
      <c r="L41" s="13"/>
      <c r="M41" s="32"/>
      <c r="O41" s="38">
        <f>O30</f>
        <v>30</v>
      </c>
      <c r="P41" s="6"/>
      <c r="Q41" s="35">
        <f>Q30</f>
        <v>61.052631578947356</v>
      </c>
      <c r="R41" s="67">
        <f>O41</f>
        <v>30</v>
      </c>
    </row>
    <row r="42" spans="2:19" ht="21.75" customHeight="1" thickBot="1" x14ac:dyDescent="0.3">
      <c r="B42" s="65" t="s">
        <v>15</v>
      </c>
      <c r="C42" s="19">
        <f t="shared" ca="1" si="0"/>
        <v>43538</v>
      </c>
      <c r="D42" s="14"/>
      <c r="E42" s="13" t="s">
        <v>19</v>
      </c>
      <c r="F42" s="13"/>
      <c r="G42" s="13"/>
      <c r="H42" s="13"/>
      <c r="I42" s="13"/>
      <c r="J42" s="13"/>
      <c r="K42" s="13"/>
      <c r="L42" s="13"/>
      <c r="M42" s="44">
        <f>IF(E5="SCZ",IF(E6="Thick Black",56,IF(E6="Thin Black",47,IF(E6="Gray",25,IF(E6="Dark Brown",34,IF(E6="Brown",30,"Check Soil Climatic Zone"))))),((52*M34/1.724)*(1-EXP(-20*M35))*0.4))</f>
        <v>57.277563241398198</v>
      </c>
      <c r="N42" s="23"/>
      <c r="O42" s="18">
        <f>O31</f>
        <v>57.277563241398198</v>
      </c>
      <c r="P42" s="6"/>
      <c r="Q42" s="35">
        <f>IF(H22&lt;4.3,(Q41-O42),(Q41-O42*0.8))</f>
        <v>15.230580985828794</v>
      </c>
      <c r="R42" s="67">
        <f>IF(Q42&lt;0,O42,O42+R41)</f>
        <v>87.277563241398198</v>
      </c>
    </row>
    <row r="43" spans="2:19" ht="21.75" customHeight="1" thickBot="1" x14ac:dyDescent="0.3">
      <c r="B43" s="65" t="s">
        <v>15</v>
      </c>
      <c r="C43" s="19">
        <f t="shared" ca="1" si="0"/>
        <v>43538</v>
      </c>
      <c r="D43" s="14"/>
      <c r="E43" s="13" t="s">
        <v>20</v>
      </c>
      <c r="F43" s="13"/>
      <c r="G43" s="13"/>
      <c r="H43" s="13"/>
      <c r="I43" s="13"/>
      <c r="J43" s="13"/>
      <c r="K43" s="13"/>
      <c r="L43" s="13"/>
      <c r="M43" s="12">
        <f>M32</f>
        <v>30</v>
      </c>
      <c r="O43" s="20"/>
      <c r="P43" s="6"/>
      <c r="Q43" s="35">
        <f>Q32</f>
        <v>45.230580985828794</v>
      </c>
      <c r="R43" s="67">
        <f>R42-M43</f>
        <v>57.277563241398198</v>
      </c>
    </row>
    <row r="44" spans="2:19" ht="21.75" customHeight="1" thickBot="1" x14ac:dyDescent="0.3">
      <c r="B44" s="65" t="s">
        <v>15</v>
      </c>
      <c r="C44" s="19">
        <f t="shared" ca="1" si="0"/>
        <v>43538</v>
      </c>
      <c r="D44" s="14"/>
      <c r="E44" s="13" t="s">
        <v>46</v>
      </c>
      <c r="F44" s="13"/>
      <c r="G44" s="13"/>
      <c r="H44" s="13"/>
      <c r="I44" s="13"/>
      <c r="J44" s="13"/>
      <c r="K44" s="13"/>
      <c r="L44" s="13"/>
      <c r="M44" s="18">
        <f>O33</f>
        <v>0</v>
      </c>
      <c r="O44" s="21"/>
      <c r="P44" s="6"/>
      <c r="Q44" s="35">
        <f>Q33</f>
        <v>45.230580985828794</v>
      </c>
      <c r="R44" s="67"/>
    </row>
    <row r="45" spans="2:19" ht="21.75" customHeight="1" thickBot="1" x14ac:dyDescent="0.3">
      <c r="B45" s="68" t="s">
        <v>15</v>
      </c>
      <c r="C45" s="29">
        <f t="shared" ca="1" si="0"/>
        <v>43538</v>
      </c>
      <c r="D45" s="15"/>
      <c r="E45" s="16" t="s">
        <v>29</v>
      </c>
      <c r="F45" s="16"/>
      <c r="G45" s="16"/>
      <c r="H45" s="16"/>
      <c r="I45" s="16"/>
      <c r="J45" s="16"/>
      <c r="K45" s="16"/>
      <c r="L45" s="16"/>
      <c r="M45" s="33"/>
      <c r="N45" s="10"/>
      <c r="O45" s="39"/>
      <c r="P45" s="11"/>
      <c r="Q45" s="36">
        <f>Q34</f>
        <v>45.230580985828794</v>
      </c>
      <c r="R45" s="69">
        <f>R43-M45</f>
        <v>57.277563241398198</v>
      </c>
    </row>
    <row r="46" spans="2:19" s="3" customFormat="1" ht="23.25" customHeight="1" thickBot="1" x14ac:dyDescent="0.4">
      <c r="B46" s="243" t="s">
        <v>16</v>
      </c>
      <c r="C46" s="239" t="s">
        <v>35</v>
      </c>
      <c r="D46" s="240"/>
      <c r="E46" s="240"/>
      <c r="F46" s="240"/>
      <c r="G46" s="240"/>
      <c r="H46" s="240"/>
      <c r="I46" s="56"/>
      <c r="J46" s="56"/>
      <c r="K46" s="56"/>
      <c r="L46" s="82"/>
      <c r="M46" s="83"/>
      <c r="N46" s="84"/>
      <c r="O46" s="91" t="s">
        <v>17</v>
      </c>
      <c r="P46" s="85"/>
      <c r="Q46" s="86">
        <f>Q35</f>
        <v>90</v>
      </c>
      <c r="R46" s="70">
        <f>IF(R45&lt;0,0,R45)</f>
        <v>57.277563241398198</v>
      </c>
    </row>
    <row r="47" spans="2:19" ht="23.25" customHeight="1" thickBot="1" x14ac:dyDescent="0.3">
      <c r="B47" s="244"/>
      <c r="C47" s="241"/>
      <c r="D47" s="242"/>
      <c r="E47" s="242"/>
      <c r="F47" s="242"/>
      <c r="G47" s="242"/>
      <c r="H47" s="242"/>
      <c r="I47" s="81"/>
      <c r="J47" s="81"/>
      <c r="K47" s="81"/>
      <c r="L47" s="87"/>
      <c r="M47" s="88"/>
      <c r="N47" s="89"/>
      <c r="O47" s="93" t="s">
        <v>33</v>
      </c>
      <c r="P47" s="90"/>
      <c r="Q47" s="92">
        <f>R34</f>
        <v>5</v>
      </c>
      <c r="R47" s="72"/>
    </row>
    <row r="48" spans="2:19" ht="15.75" thickTop="1" x14ac:dyDescent="0.25">
      <c r="O48" s="5"/>
      <c r="P48" s="6"/>
    </row>
    <row r="49" spans="2:18" s="55" customFormat="1" x14ac:dyDescent="0.25">
      <c r="B49" s="51"/>
      <c r="C49" s="52"/>
      <c r="D49" s="53"/>
      <c r="E49" s="51">
        <v>13.5</v>
      </c>
      <c r="F49" s="51"/>
      <c r="G49" s="51"/>
      <c r="H49" s="51"/>
      <c r="I49" s="51"/>
      <c r="J49" s="51"/>
      <c r="K49" s="51">
        <f>(((E49/5.7)*0.6)+0.5*0.6/0.75)</f>
        <v>1.821052631578947</v>
      </c>
      <c r="L49" s="51"/>
      <c r="M49" s="52"/>
      <c r="N49" s="51"/>
      <c r="O49" s="52"/>
      <c r="P49" s="54"/>
      <c r="Q49" s="52"/>
      <c r="R49" s="52"/>
    </row>
    <row r="50" spans="2:18" x14ac:dyDescent="0.25">
      <c r="O50" s="8"/>
      <c r="P50" s="6"/>
    </row>
    <row r="51" spans="2:18" x14ac:dyDescent="0.25">
      <c r="O51" s="8"/>
      <c r="P51" s="6"/>
    </row>
    <row r="52" spans="2:18" x14ac:dyDescent="0.25">
      <c r="O52" s="8"/>
      <c r="P52" s="6"/>
    </row>
    <row r="53" spans="2:18" x14ac:dyDescent="0.25">
      <c r="O53" s="8"/>
      <c r="P53" s="6"/>
    </row>
    <row r="54" spans="2:18" x14ac:dyDescent="0.25">
      <c r="O54" s="8"/>
      <c r="P54" s="6"/>
    </row>
    <row r="55" spans="2:18" x14ac:dyDescent="0.25">
      <c r="O55" s="8"/>
      <c r="P55" s="6"/>
    </row>
    <row r="56" spans="2:18" x14ac:dyDescent="0.25">
      <c r="O56" s="8"/>
      <c r="P56" s="6"/>
    </row>
    <row r="57" spans="2:18" x14ac:dyDescent="0.25">
      <c r="M57" s="7"/>
    </row>
    <row r="58" spans="2:18" x14ac:dyDescent="0.25">
      <c r="M58" s="7"/>
    </row>
    <row r="59" spans="2:18" x14ac:dyDescent="0.25">
      <c r="M59" s="7"/>
    </row>
    <row r="60" spans="2:18" x14ac:dyDescent="0.25">
      <c r="M60" s="7"/>
    </row>
    <row r="61" spans="2:18" x14ac:dyDescent="0.25">
      <c r="M61" s="7"/>
    </row>
    <row r="62" spans="2:18" x14ac:dyDescent="0.25">
      <c r="M62" s="7"/>
    </row>
    <row r="63" spans="2:18" x14ac:dyDescent="0.25">
      <c r="M63" s="7"/>
    </row>
    <row r="64" spans="2:18" x14ac:dyDescent="0.25">
      <c r="M64" s="7"/>
    </row>
    <row r="65" spans="13:13" x14ac:dyDescent="0.25">
      <c r="M65" s="7"/>
    </row>
    <row r="66" spans="13:13" x14ac:dyDescent="0.25">
      <c r="M66" s="7"/>
    </row>
    <row r="67" spans="13:13" x14ac:dyDescent="0.25">
      <c r="M67" s="7"/>
    </row>
    <row r="68" spans="13:13" x14ac:dyDescent="0.25">
      <c r="M68" s="7"/>
    </row>
    <row r="69" spans="13:13" x14ac:dyDescent="0.25">
      <c r="M69" s="7"/>
    </row>
    <row r="70" spans="13:13" x14ac:dyDescent="0.25">
      <c r="M70" s="7"/>
    </row>
  </sheetData>
  <mergeCells count="49">
    <mergeCell ref="B2:R2"/>
    <mergeCell ref="C46:H47"/>
    <mergeCell ref="B46:B47"/>
    <mergeCell ref="E38:L38"/>
    <mergeCell ref="J8:L8"/>
    <mergeCell ref="J7:L7"/>
    <mergeCell ref="E13:H13"/>
    <mergeCell ref="M14:R14"/>
    <mergeCell ref="M15:R15"/>
    <mergeCell ref="M16:R16"/>
    <mergeCell ref="M17:R17"/>
    <mergeCell ref="M18:R18"/>
    <mergeCell ref="M8:R8"/>
    <mergeCell ref="M9:R9"/>
    <mergeCell ref="M10:R10"/>
    <mergeCell ref="M11:R11"/>
    <mergeCell ref="M12:R12"/>
    <mergeCell ref="M4:R4"/>
    <mergeCell ref="M5:R5"/>
    <mergeCell ref="M6:R6"/>
    <mergeCell ref="M7:R7"/>
    <mergeCell ref="E17:H17"/>
    <mergeCell ref="E18:H18"/>
    <mergeCell ref="I18:K18"/>
    <mergeCell ref="I17:K17"/>
    <mergeCell ref="I15:J15"/>
    <mergeCell ref="I16:K16"/>
    <mergeCell ref="E15:H15"/>
    <mergeCell ref="E12:H12"/>
    <mergeCell ref="E11:H11"/>
    <mergeCell ref="I14:L14"/>
    <mergeCell ref="E14:H14"/>
    <mergeCell ref="E16:H16"/>
    <mergeCell ref="B5:C5"/>
    <mergeCell ref="B4:C4"/>
    <mergeCell ref="E3:I3"/>
    <mergeCell ref="E4:I4"/>
    <mergeCell ref="E5:I5"/>
    <mergeCell ref="B3:C3"/>
    <mergeCell ref="B6:C6"/>
    <mergeCell ref="E6:I6"/>
    <mergeCell ref="E7:I7"/>
    <mergeCell ref="E8:I8"/>
    <mergeCell ref="E10:H10"/>
    <mergeCell ref="I10:L10"/>
    <mergeCell ref="E9:I9"/>
    <mergeCell ref="B8:C8"/>
    <mergeCell ref="B7:C7"/>
    <mergeCell ref="B9:C9"/>
  </mergeCells>
  <phoneticPr fontId="0" type="noConversion"/>
  <conditionalFormatting sqref="K15">
    <cfRule type="cellIs" dxfId="12" priority="2" stopIfTrue="1" operator="equal">
      <formula>"chose -&gt;"</formula>
    </cfRule>
  </conditionalFormatting>
  <dataValidations count="10">
    <dataValidation type="list" allowBlank="1" showInputMessage="1" showErrorMessage="1" sqref="I11" xr:uid="{00000000-0002-0000-0000-000000000000}">
      <formula1>"Stubble,Fallow"</formula1>
    </dataValidation>
    <dataValidation type="list" allowBlank="1" showInputMessage="1" showErrorMessage="1" sqref="I14:J14" xr:uid="{00000000-0002-0000-0000-000001000000}">
      <formula1>"dry,normal,wet"</formula1>
    </dataValidation>
    <dataValidation type="list" allowBlank="1" showInputMessage="1" showErrorMessage="1" sqref="E5:F5" xr:uid="{00000000-0002-0000-0000-000002000000}">
      <formula1>"SCZ,OM,OC"</formula1>
    </dataValidation>
    <dataValidation type="list" allowBlank="1" showInputMessage="1" showErrorMessage="1" sqref="L18" xr:uid="{00000000-0002-0000-0000-000003000000}">
      <formula1>"Actual,Default"</formula1>
    </dataValidation>
    <dataValidation type="list" allowBlank="1" showInputMessage="1" showErrorMessage="1" sqref="E6:J6" xr:uid="{00000000-0002-0000-0000-000004000000}">
      <formula1>"Brown,Dark Brown,Thin Black,Thick Black,Gray"</formula1>
    </dataValidation>
    <dataValidation type="list" allowBlank="1" showInputMessage="1" showErrorMessage="1" sqref="I15" xr:uid="{00000000-0002-0000-0000-000005000000}">
      <formula1>"barley,canola,CPS wheat,flax,oats,peas,wheat"</formula1>
    </dataValidation>
    <dataValidation type="list" allowBlank="1" showInputMessage="1" showErrorMessage="1" sqref="E9:I9" xr:uid="{00000000-0002-0000-0000-000006000000}">
      <formula1>"Sand,Loamy Sand,Sandy Loam,Loam,Clay Loam,Clay"</formula1>
    </dataValidation>
    <dataValidation type="list" allowBlank="1" showInputMessage="1" showErrorMessage="1" sqref="I16" xr:uid="{00000000-0002-0000-0000-000007000000}">
      <formula1>"baled,burned,spread"</formula1>
    </dataValidation>
    <dataValidation type="list" allowBlank="1" showInputMessage="1" showErrorMessage="1" sqref="L11:L13" xr:uid="{00000000-0002-0000-0000-000008000000}">
      <formula1>"Yes,No"</formula1>
    </dataValidation>
    <dataValidation type="list" allowBlank="1" showInputMessage="1" showErrorMessage="1" sqref="L15" xr:uid="{00000000-0002-0000-0000-000009000000}">
      <formula1>"No selection,Open polinated,Transgenic"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scale="74" orientation="landscape" horizontalDpi="4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X48"/>
  <sheetViews>
    <sheetView showGridLines="0" showRowColHeaders="0" zoomScale="70" zoomScaleNormal="70" workbookViewId="0">
      <selection activeCell="E7" sqref="E7"/>
    </sheetView>
  </sheetViews>
  <sheetFormatPr defaultRowHeight="12.75" x14ac:dyDescent="0.2"/>
  <cols>
    <col min="1" max="1" width="1.28515625" customWidth="1"/>
    <col min="2" max="2" width="10" customWidth="1"/>
    <col min="3" max="3" width="12.42578125" customWidth="1"/>
    <col min="5" max="5" width="12.42578125" customWidth="1"/>
    <col min="6" max="6" width="17" customWidth="1"/>
    <col min="7" max="7" width="8.28515625" customWidth="1"/>
    <col min="8" max="8" width="6" customWidth="1"/>
    <col min="9" max="9" width="9.42578125" customWidth="1"/>
    <col min="10" max="10" width="8.42578125" customWidth="1"/>
    <col min="13" max="13" width="11.5703125" customWidth="1"/>
    <col min="17" max="18" width="9.28515625" style="101"/>
    <col min="19" max="22" width="9.28515625" style="55"/>
    <col min="23" max="23" width="9.28515625" style="101"/>
    <col min="257" max="257" width="1.28515625" customWidth="1"/>
    <col min="258" max="258" width="10" customWidth="1"/>
    <col min="259" max="259" width="12.42578125" customWidth="1"/>
    <col min="261" max="261" width="12.42578125" customWidth="1"/>
    <col min="262" max="262" width="17" customWidth="1"/>
    <col min="263" max="263" width="8.28515625" customWidth="1"/>
    <col min="264" max="264" width="6" customWidth="1"/>
    <col min="265" max="265" width="9.42578125" customWidth="1"/>
    <col min="266" max="266" width="8.42578125" customWidth="1"/>
    <col min="269" max="269" width="11.5703125" customWidth="1"/>
    <col min="513" max="513" width="1.28515625" customWidth="1"/>
    <col min="514" max="514" width="10" customWidth="1"/>
    <col min="515" max="515" width="12.42578125" customWidth="1"/>
    <col min="517" max="517" width="12.42578125" customWidth="1"/>
    <col min="518" max="518" width="17" customWidth="1"/>
    <col min="519" max="519" width="8.28515625" customWidth="1"/>
    <col min="520" max="520" width="6" customWidth="1"/>
    <col min="521" max="521" width="9.42578125" customWidth="1"/>
    <col min="522" max="522" width="8.42578125" customWidth="1"/>
    <col min="525" max="525" width="11.5703125" customWidth="1"/>
    <col min="769" max="769" width="1.28515625" customWidth="1"/>
    <col min="770" max="770" width="10" customWidth="1"/>
    <col min="771" max="771" width="12.42578125" customWidth="1"/>
    <col min="773" max="773" width="12.42578125" customWidth="1"/>
    <col min="774" max="774" width="17" customWidth="1"/>
    <col min="775" max="775" width="8.28515625" customWidth="1"/>
    <col min="776" max="776" width="6" customWidth="1"/>
    <col min="777" max="777" width="9.42578125" customWidth="1"/>
    <col min="778" max="778" width="8.42578125" customWidth="1"/>
    <col min="781" max="781" width="11.5703125" customWidth="1"/>
    <col min="1025" max="1025" width="1.28515625" customWidth="1"/>
    <col min="1026" max="1026" width="10" customWidth="1"/>
    <col min="1027" max="1027" width="12.42578125" customWidth="1"/>
    <col min="1029" max="1029" width="12.42578125" customWidth="1"/>
    <col min="1030" max="1030" width="17" customWidth="1"/>
    <col min="1031" max="1031" width="8.28515625" customWidth="1"/>
    <col min="1032" max="1032" width="6" customWidth="1"/>
    <col min="1033" max="1033" width="9.42578125" customWidth="1"/>
    <col min="1034" max="1034" width="8.42578125" customWidth="1"/>
    <col min="1037" max="1037" width="11.5703125" customWidth="1"/>
    <col min="1281" max="1281" width="1.28515625" customWidth="1"/>
    <col min="1282" max="1282" width="10" customWidth="1"/>
    <col min="1283" max="1283" width="12.42578125" customWidth="1"/>
    <col min="1285" max="1285" width="12.42578125" customWidth="1"/>
    <col min="1286" max="1286" width="17" customWidth="1"/>
    <col min="1287" max="1287" width="8.28515625" customWidth="1"/>
    <col min="1288" max="1288" width="6" customWidth="1"/>
    <col min="1289" max="1289" width="9.42578125" customWidth="1"/>
    <col min="1290" max="1290" width="8.42578125" customWidth="1"/>
    <col min="1293" max="1293" width="11.5703125" customWidth="1"/>
    <col min="1537" max="1537" width="1.28515625" customWidth="1"/>
    <col min="1538" max="1538" width="10" customWidth="1"/>
    <col min="1539" max="1539" width="12.42578125" customWidth="1"/>
    <col min="1541" max="1541" width="12.42578125" customWidth="1"/>
    <col min="1542" max="1542" width="17" customWidth="1"/>
    <col min="1543" max="1543" width="8.28515625" customWidth="1"/>
    <col min="1544" max="1544" width="6" customWidth="1"/>
    <col min="1545" max="1545" width="9.42578125" customWidth="1"/>
    <col min="1546" max="1546" width="8.42578125" customWidth="1"/>
    <col min="1549" max="1549" width="11.5703125" customWidth="1"/>
    <col min="1793" max="1793" width="1.28515625" customWidth="1"/>
    <col min="1794" max="1794" width="10" customWidth="1"/>
    <col min="1795" max="1795" width="12.42578125" customWidth="1"/>
    <col min="1797" max="1797" width="12.42578125" customWidth="1"/>
    <col min="1798" max="1798" width="17" customWidth="1"/>
    <col min="1799" max="1799" width="8.28515625" customWidth="1"/>
    <col min="1800" max="1800" width="6" customWidth="1"/>
    <col min="1801" max="1801" width="9.42578125" customWidth="1"/>
    <col min="1802" max="1802" width="8.42578125" customWidth="1"/>
    <col min="1805" max="1805" width="11.5703125" customWidth="1"/>
    <col min="2049" max="2049" width="1.28515625" customWidth="1"/>
    <col min="2050" max="2050" width="10" customWidth="1"/>
    <col min="2051" max="2051" width="12.42578125" customWidth="1"/>
    <col min="2053" max="2053" width="12.42578125" customWidth="1"/>
    <col min="2054" max="2054" width="17" customWidth="1"/>
    <col min="2055" max="2055" width="8.28515625" customWidth="1"/>
    <col min="2056" max="2056" width="6" customWidth="1"/>
    <col min="2057" max="2057" width="9.42578125" customWidth="1"/>
    <col min="2058" max="2058" width="8.42578125" customWidth="1"/>
    <col min="2061" max="2061" width="11.5703125" customWidth="1"/>
    <col min="2305" max="2305" width="1.28515625" customWidth="1"/>
    <col min="2306" max="2306" width="10" customWidth="1"/>
    <col min="2307" max="2307" width="12.42578125" customWidth="1"/>
    <col min="2309" max="2309" width="12.42578125" customWidth="1"/>
    <col min="2310" max="2310" width="17" customWidth="1"/>
    <col min="2311" max="2311" width="8.28515625" customWidth="1"/>
    <col min="2312" max="2312" width="6" customWidth="1"/>
    <col min="2313" max="2313" width="9.42578125" customWidth="1"/>
    <col min="2314" max="2314" width="8.42578125" customWidth="1"/>
    <col min="2317" max="2317" width="11.5703125" customWidth="1"/>
    <col min="2561" max="2561" width="1.28515625" customWidth="1"/>
    <col min="2562" max="2562" width="10" customWidth="1"/>
    <col min="2563" max="2563" width="12.42578125" customWidth="1"/>
    <col min="2565" max="2565" width="12.42578125" customWidth="1"/>
    <col min="2566" max="2566" width="17" customWidth="1"/>
    <col min="2567" max="2567" width="8.28515625" customWidth="1"/>
    <col min="2568" max="2568" width="6" customWidth="1"/>
    <col min="2569" max="2569" width="9.42578125" customWidth="1"/>
    <col min="2570" max="2570" width="8.42578125" customWidth="1"/>
    <col min="2573" max="2573" width="11.5703125" customWidth="1"/>
    <col min="2817" max="2817" width="1.28515625" customWidth="1"/>
    <col min="2818" max="2818" width="10" customWidth="1"/>
    <col min="2819" max="2819" width="12.42578125" customWidth="1"/>
    <col min="2821" max="2821" width="12.42578125" customWidth="1"/>
    <col min="2822" max="2822" width="17" customWidth="1"/>
    <col min="2823" max="2823" width="8.28515625" customWidth="1"/>
    <col min="2824" max="2824" width="6" customWidth="1"/>
    <col min="2825" max="2825" width="9.42578125" customWidth="1"/>
    <col min="2826" max="2826" width="8.42578125" customWidth="1"/>
    <col min="2829" max="2829" width="11.5703125" customWidth="1"/>
    <col min="3073" max="3073" width="1.28515625" customWidth="1"/>
    <col min="3074" max="3074" width="10" customWidth="1"/>
    <col min="3075" max="3075" width="12.42578125" customWidth="1"/>
    <col min="3077" max="3077" width="12.42578125" customWidth="1"/>
    <col min="3078" max="3078" width="17" customWidth="1"/>
    <col min="3079" max="3079" width="8.28515625" customWidth="1"/>
    <col min="3080" max="3080" width="6" customWidth="1"/>
    <col min="3081" max="3081" width="9.42578125" customWidth="1"/>
    <col min="3082" max="3082" width="8.42578125" customWidth="1"/>
    <col min="3085" max="3085" width="11.5703125" customWidth="1"/>
    <col min="3329" max="3329" width="1.28515625" customWidth="1"/>
    <col min="3330" max="3330" width="10" customWidth="1"/>
    <col min="3331" max="3331" width="12.42578125" customWidth="1"/>
    <col min="3333" max="3333" width="12.42578125" customWidth="1"/>
    <col min="3334" max="3334" width="17" customWidth="1"/>
    <col min="3335" max="3335" width="8.28515625" customWidth="1"/>
    <col min="3336" max="3336" width="6" customWidth="1"/>
    <col min="3337" max="3337" width="9.42578125" customWidth="1"/>
    <col min="3338" max="3338" width="8.42578125" customWidth="1"/>
    <col min="3341" max="3341" width="11.5703125" customWidth="1"/>
    <col min="3585" max="3585" width="1.28515625" customWidth="1"/>
    <col min="3586" max="3586" width="10" customWidth="1"/>
    <col min="3587" max="3587" width="12.42578125" customWidth="1"/>
    <col min="3589" max="3589" width="12.42578125" customWidth="1"/>
    <col min="3590" max="3590" width="17" customWidth="1"/>
    <col min="3591" max="3591" width="8.28515625" customWidth="1"/>
    <col min="3592" max="3592" width="6" customWidth="1"/>
    <col min="3593" max="3593" width="9.42578125" customWidth="1"/>
    <col min="3594" max="3594" width="8.42578125" customWidth="1"/>
    <col min="3597" max="3597" width="11.5703125" customWidth="1"/>
    <col min="3841" max="3841" width="1.28515625" customWidth="1"/>
    <col min="3842" max="3842" width="10" customWidth="1"/>
    <col min="3843" max="3843" width="12.42578125" customWidth="1"/>
    <col min="3845" max="3845" width="12.42578125" customWidth="1"/>
    <col min="3846" max="3846" width="17" customWidth="1"/>
    <col min="3847" max="3847" width="8.28515625" customWidth="1"/>
    <col min="3848" max="3848" width="6" customWidth="1"/>
    <col min="3849" max="3849" width="9.42578125" customWidth="1"/>
    <col min="3850" max="3850" width="8.42578125" customWidth="1"/>
    <col min="3853" max="3853" width="11.5703125" customWidth="1"/>
    <col min="4097" max="4097" width="1.28515625" customWidth="1"/>
    <col min="4098" max="4098" width="10" customWidth="1"/>
    <col min="4099" max="4099" width="12.42578125" customWidth="1"/>
    <col min="4101" max="4101" width="12.42578125" customWidth="1"/>
    <col min="4102" max="4102" width="17" customWidth="1"/>
    <col min="4103" max="4103" width="8.28515625" customWidth="1"/>
    <col min="4104" max="4104" width="6" customWidth="1"/>
    <col min="4105" max="4105" width="9.42578125" customWidth="1"/>
    <col min="4106" max="4106" width="8.42578125" customWidth="1"/>
    <col min="4109" max="4109" width="11.5703125" customWidth="1"/>
    <col min="4353" max="4353" width="1.28515625" customWidth="1"/>
    <col min="4354" max="4354" width="10" customWidth="1"/>
    <col min="4355" max="4355" width="12.42578125" customWidth="1"/>
    <col min="4357" max="4357" width="12.42578125" customWidth="1"/>
    <col min="4358" max="4358" width="17" customWidth="1"/>
    <col min="4359" max="4359" width="8.28515625" customWidth="1"/>
    <col min="4360" max="4360" width="6" customWidth="1"/>
    <col min="4361" max="4361" width="9.42578125" customWidth="1"/>
    <col min="4362" max="4362" width="8.42578125" customWidth="1"/>
    <col min="4365" max="4365" width="11.5703125" customWidth="1"/>
    <col min="4609" max="4609" width="1.28515625" customWidth="1"/>
    <col min="4610" max="4610" width="10" customWidth="1"/>
    <col min="4611" max="4611" width="12.42578125" customWidth="1"/>
    <col min="4613" max="4613" width="12.42578125" customWidth="1"/>
    <col min="4614" max="4614" width="17" customWidth="1"/>
    <col min="4615" max="4615" width="8.28515625" customWidth="1"/>
    <col min="4616" max="4616" width="6" customWidth="1"/>
    <col min="4617" max="4617" width="9.42578125" customWidth="1"/>
    <col min="4618" max="4618" width="8.42578125" customWidth="1"/>
    <col min="4621" max="4621" width="11.5703125" customWidth="1"/>
    <col min="4865" max="4865" width="1.28515625" customWidth="1"/>
    <col min="4866" max="4866" width="10" customWidth="1"/>
    <col min="4867" max="4867" width="12.42578125" customWidth="1"/>
    <col min="4869" max="4869" width="12.42578125" customWidth="1"/>
    <col min="4870" max="4870" width="17" customWidth="1"/>
    <col min="4871" max="4871" width="8.28515625" customWidth="1"/>
    <col min="4872" max="4872" width="6" customWidth="1"/>
    <col min="4873" max="4873" width="9.42578125" customWidth="1"/>
    <col min="4874" max="4874" width="8.42578125" customWidth="1"/>
    <col min="4877" max="4877" width="11.5703125" customWidth="1"/>
    <col min="5121" max="5121" width="1.28515625" customWidth="1"/>
    <col min="5122" max="5122" width="10" customWidth="1"/>
    <col min="5123" max="5123" width="12.42578125" customWidth="1"/>
    <col min="5125" max="5125" width="12.42578125" customWidth="1"/>
    <col min="5126" max="5126" width="17" customWidth="1"/>
    <col min="5127" max="5127" width="8.28515625" customWidth="1"/>
    <col min="5128" max="5128" width="6" customWidth="1"/>
    <col min="5129" max="5129" width="9.42578125" customWidth="1"/>
    <col min="5130" max="5130" width="8.42578125" customWidth="1"/>
    <col min="5133" max="5133" width="11.5703125" customWidth="1"/>
    <col min="5377" max="5377" width="1.28515625" customWidth="1"/>
    <col min="5378" max="5378" width="10" customWidth="1"/>
    <col min="5379" max="5379" width="12.42578125" customWidth="1"/>
    <col min="5381" max="5381" width="12.42578125" customWidth="1"/>
    <col min="5382" max="5382" width="17" customWidth="1"/>
    <col min="5383" max="5383" width="8.28515625" customWidth="1"/>
    <col min="5384" max="5384" width="6" customWidth="1"/>
    <col min="5385" max="5385" width="9.42578125" customWidth="1"/>
    <col min="5386" max="5386" width="8.42578125" customWidth="1"/>
    <col min="5389" max="5389" width="11.5703125" customWidth="1"/>
    <col min="5633" max="5633" width="1.28515625" customWidth="1"/>
    <col min="5634" max="5634" width="10" customWidth="1"/>
    <col min="5635" max="5635" width="12.42578125" customWidth="1"/>
    <col min="5637" max="5637" width="12.42578125" customWidth="1"/>
    <col min="5638" max="5638" width="17" customWidth="1"/>
    <col min="5639" max="5639" width="8.28515625" customWidth="1"/>
    <col min="5640" max="5640" width="6" customWidth="1"/>
    <col min="5641" max="5641" width="9.42578125" customWidth="1"/>
    <col min="5642" max="5642" width="8.42578125" customWidth="1"/>
    <col min="5645" max="5645" width="11.5703125" customWidth="1"/>
    <col min="5889" max="5889" width="1.28515625" customWidth="1"/>
    <col min="5890" max="5890" width="10" customWidth="1"/>
    <col min="5891" max="5891" width="12.42578125" customWidth="1"/>
    <col min="5893" max="5893" width="12.42578125" customWidth="1"/>
    <col min="5894" max="5894" width="17" customWidth="1"/>
    <col min="5895" max="5895" width="8.28515625" customWidth="1"/>
    <col min="5896" max="5896" width="6" customWidth="1"/>
    <col min="5897" max="5897" width="9.42578125" customWidth="1"/>
    <col min="5898" max="5898" width="8.42578125" customWidth="1"/>
    <col min="5901" max="5901" width="11.5703125" customWidth="1"/>
    <col min="6145" max="6145" width="1.28515625" customWidth="1"/>
    <col min="6146" max="6146" width="10" customWidth="1"/>
    <col min="6147" max="6147" width="12.42578125" customWidth="1"/>
    <col min="6149" max="6149" width="12.42578125" customWidth="1"/>
    <col min="6150" max="6150" width="17" customWidth="1"/>
    <col min="6151" max="6151" width="8.28515625" customWidth="1"/>
    <col min="6152" max="6152" width="6" customWidth="1"/>
    <col min="6153" max="6153" width="9.42578125" customWidth="1"/>
    <col min="6154" max="6154" width="8.42578125" customWidth="1"/>
    <col min="6157" max="6157" width="11.5703125" customWidth="1"/>
    <col min="6401" max="6401" width="1.28515625" customWidth="1"/>
    <col min="6402" max="6402" width="10" customWidth="1"/>
    <col min="6403" max="6403" width="12.42578125" customWidth="1"/>
    <col min="6405" max="6405" width="12.42578125" customWidth="1"/>
    <col min="6406" max="6406" width="17" customWidth="1"/>
    <col min="6407" max="6407" width="8.28515625" customWidth="1"/>
    <col min="6408" max="6408" width="6" customWidth="1"/>
    <col min="6409" max="6409" width="9.42578125" customWidth="1"/>
    <col min="6410" max="6410" width="8.42578125" customWidth="1"/>
    <col min="6413" max="6413" width="11.5703125" customWidth="1"/>
    <col min="6657" max="6657" width="1.28515625" customWidth="1"/>
    <col min="6658" max="6658" width="10" customWidth="1"/>
    <col min="6659" max="6659" width="12.42578125" customWidth="1"/>
    <col min="6661" max="6661" width="12.42578125" customWidth="1"/>
    <col min="6662" max="6662" width="17" customWidth="1"/>
    <col min="6663" max="6663" width="8.28515625" customWidth="1"/>
    <col min="6664" max="6664" width="6" customWidth="1"/>
    <col min="6665" max="6665" width="9.42578125" customWidth="1"/>
    <col min="6666" max="6666" width="8.42578125" customWidth="1"/>
    <col min="6669" max="6669" width="11.5703125" customWidth="1"/>
    <col min="6913" max="6913" width="1.28515625" customWidth="1"/>
    <col min="6914" max="6914" width="10" customWidth="1"/>
    <col min="6915" max="6915" width="12.42578125" customWidth="1"/>
    <col min="6917" max="6917" width="12.42578125" customWidth="1"/>
    <col min="6918" max="6918" width="17" customWidth="1"/>
    <col min="6919" max="6919" width="8.28515625" customWidth="1"/>
    <col min="6920" max="6920" width="6" customWidth="1"/>
    <col min="6921" max="6921" width="9.42578125" customWidth="1"/>
    <col min="6922" max="6922" width="8.42578125" customWidth="1"/>
    <col min="6925" max="6925" width="11.5703125" customWidth="1"/>
    <col min="7169" max="7169" width="1.28515625" customWidth="1"/>
    <col min="7170" max="7170" width="10" customWidth="1"/>
    <col min="7171" max="7171" width="12.42578125" customWidth="1"/>
    <col min="7173" max="7173" width="12.42578125" customWidth="1"/>
    <col min="7174" max="7174" width="17" customWidth="1"/>
    <col min="7175" max="7175" width="8.28515625" customWidth="1"/>
    <col min="7176" max="7176" width="6" customWidth="1"/>
    <col min="7177" max="7177" width="9.42578125" customWidth="1"/>
    <col min="7178" max="7178" width="8.42578125" customWidth="1"/>
    <col min="7181" max="7181" width="11.5703125" customWidth="1"/>
    <col min="7425" max="7425" width="1.28515625" customWidth="1"/>
    <col min="7426" max="7426" width="10" customWidth="1"/>
    <col min="7427" max="7427" width="12.42578125" customWidth="1"/>
    <col min="7429" max="7429" width="12.42578125" customWidth="1"/>
    <col min="7430" max="7430" width="17" customWidth="1"/>
    <col min="7431" max="7431" width="8.28515625" customWidth="1"/>
    <col min="7432" max="7432" width="6" customWidth="1"/>
    <col min="7433" max="7433" width="9.42578125" customWidth="1"/>
    <col min="7434" max="7434" width="8.42578125" customWidth="1"/>
    <col min="7437" max="7437" width="11.5703125" customWidth="1"/>
    <col min="7681" max="7681" width="1.28515625" customWidth="1"/>
    <col min="7682" max="7682" width="10" customWidth="1"/>
    <col min="7683" max="7683" width="12.42578125" customWidth="1"/>
    <col min="7685" max="7685" width="12.42578125" customWidth="1"/>
    <col min="7686" max="7686" width="17" customWidth="1"/>
    <col min="7687" max="7687" width="8.28515625" customWidth="1"/>
    <col min="7688" max="7688" width="6" customWidth="1"/>
    <col min="7689" max="7689" width="9.42578125" customWidth="1"/>
    <col min="7690" max="7690" width="8.42578125" customWidth="1"/>
    <col min="7693" max="7693" width="11.5703125" customWidth="1"/>
    <col min="7937" max="7937" width="1.28515625" customWidth="1"/>
    <col min="7938" max="7938" width="10" customWidth="1"/>
    <col min="7939" max="7939" width="12.42578125" customWidth="1"/>
    <col min="7941" max="7941" width="12.42578125" customWidth="1"/>
    <col min="7942" max="7942" width="17" customWidth="1"/>
    <col min="7943" max="7943" width="8.28515625" customWidth="1"/>
    <col min="7944" max="7944" width="6" customWidth="1"/>
    <col min="7945" max="7945" width="9.42578125" customWidth="1"/>
    <col min="7946" max="7946" width="8.42578125" customWidth="1"/>
    <col min="7949" max="7949" width="11.5703125" customWidth="1"/>
    <col min="8193" max="8193" width="1.28515625" customWidth="1"/>
    <col min="8194" max="8194" width="10" customWidth="1"/>
    <col min="8195" max="8195" width="12.42578125" customWidth="1"/>
    <col min="8197" max="8197" width="12.42578125" customWidth="1"/>
    <col min="8198" max="8198" width="17" customWidth="1"/>
    <col min="8199" max="8199" width="8.28515625" customWidth="1"/>
    <col min="8200" max="8200" width="6" customWidth="1"/>
    <col min="8201" max="8201" width="9.42578125" customWidth="1"/>
    <col min="8202" max="8202" width="8.42578125" customWidth="1"/>
    <col min="8205" max="8205" width="11.5703125" customWidth="1"/>
    <col min="8449" max="8449" width="1.28515625" customWidth="1"/>
    <col min="8450" max="8450" width="10" customWidth="1"/>
    <col min="8451" max="8451" width="12.42578125" customWidth="1"/>
    <col min="8453" max="8453" width="12.42578125" customWidth="1"/>
    <col min="8454" max="8454" width="17" customWidth="1"/>
    <col min="8455" max="8455" width="8.28515625" customWidth="1"/>
    <col min="8456" max="8456" width="6" customWidth="1"/>
    <col min="8457" max="8457" width="9.42578125" customWidth="1"/>
    <col min="8458" max="8458" width="8.42578125" customWidth="1"/>
    <col min="8461" max="8461" width="11.5703125" customWidth="1"/>
    <col min="8705" max="8705" width="1.28515625" customWidth="1"/>
    <col min="8706" max="8706" width="10" customWidth="1"/>
    <col min="8707" max="8707" width="12.42578125" customWidth="1"/>
    <col min="8709" max="8709" width="12.42578125" customWidth="1"/>
    <col min="8710" max="8710" width="17" customWidth="1"/>
    <col min="8711" max="8711" width="8.28515625" customWidth="1"/>
    <col min="8712" max="8712" width="6" customWidth="1"/>
    <col min="8713" max="8713" width="9.42578125" customWidth="1"/>
    <col min="8714" max="8714" width="8.42578125" customWidth="1"/>
    <col min="8717" max="8717" width="11.5703125" customWidth="1"/>
    <col min="8961" max="8961" width="1.28515625" customWidth="1"/>
    <col min="8962" max="8962" width="10" customWidth="1"/>
    <col min="8963" max="8963" width="12.42578125" customWidth="1"/>
    <col min="8965" max="8965" width="12.42578125" customWidth="1"/>
    <col min="8966" max="8966" width="17" customWidth="1"/>
    <col min="8967" max="8967" width="8.28515625" customWidth="1"/>
    <col min="8968" max="8968" width="6" customWidth="1"/>
    <col min="8969" max="8969" width="9.42578125" customWidth="1"/>
    <col min="8970" max="8970" width="8.42578125" customWidth="1"/>
    <col min="8973" max="8973" width="11.5703125" customWidth="1"/>
    <col min="9217" max="9217" width="1.28515625" customWidth="1"/>
    <col min="9218" max="9218" width="10" customWidth="1"/>
    <col min="9219" max="9219" width="12.42578125" customWidth="1"/>
    <col min="9221" max="9221" width="12.42578125" customWidth="1"/>
    <col min="9222" max="9222" width="17" customWidth="1"/>
    <col min="9223" max="9223" width="8.28515625" customWidth="1"/>
    <col min="9224" max="9224" width="6" customWidth="1"/>
    <col min="9225" max="9225" width="9.42578125" customWidth="1"/>
    <col min="9226" max="9226" width="8.42578125" customWidth="1"/>
    <col min="9229" max="9229" width="11.5703125" customWidth="1"/>
    <col min="9473" max="9473" width="1.28515625" customWidth="1"/>
    <col min="9474" max="9474" width="10" customWidth="1"/>
    <col min="9475" max="9475" width="12.42578125" customWidth="1"/>
    <col min="9477" max="9477" width="12.42578125" customWidth="1"/>
    <col min="9478" max="9478" width="17" customWidth="1"/>
    <col min="9479" max="9479" width="8.28515625" customWidth="1"/>
    <col min="9480" max="9480" width="6" customWidth="1"/>
    <col min="9481" max="9481" width="9.42578125" customWidth="1"/>
    <col min="9482" max="9482" width="8.42578125" customWidth="1"/>
    <col min="9485" max="9485" width="11.5703125" customWidth="1"/>
    <col min="9729" max="9729" width="1.28515625" customWidth="1"/>
    <col min="9730" max="9730" width="10" customWidth="1"/>
    <col min="9731" max="9731" width="12.42578125" customWidth="1"/>
    <col min="9733" max="9733" width="12.42578125" customWidth="1"/>
    <col min="9734" max="9734" width="17" customWidth="1"/>
    <col min="9735" max="9735" width="8.28515625" customWidth="1"/>
    <col min="9736" max="9736" width="6" customWidth="1"/>
    <col min="9737" max="9737" width="9.42578125" customWidth="1"/>
    <col min="9738" max="9738" width="8.42578125" customWidth="1"/>
    <col min="9741" max="9741" width="11.5703125" customWidth="1"/>
    <col min="9985" max="9985" width="1.28515625" customWidth="1"/>
    <col min="9986" max="9986" width="10" customWidth="1"/>
    <col min="9987" max="9987" width="12.42578125" customWidth="1"/>
    <col min="9989" max="9989" width="12.42578125" customWidth="1"/>
    <col min="9990" max="9990" width="17" customWidth="1"/>
    <col min="9991" max="9991" width="8.28515625" customWidth="1"/>
    <col min="9992" max="9992" width="6" customWidth="1"/>
    <col min="9993" max="9993" width="9.42578125" customWidth="1"/>
    <col min="9994" max="9994" width="8.42578125" customWidth="1"/>
    <col min="9997" max="9997" width="11.5703125" customWidth="1"/>
    <col min="10241" max="10241" width="1.28515625" customWidth="1"/>
    <col min="10242" max="10242" width="10" customWidth="1"/>
    <col min="10243" max="10243" width="12.42578125" customWidth="1"/>
    <col min="10245" max="10245" width="12.42578125" customWidth="1"/>
    <col min="10246" max="10246" width="17" customWidth="1"/>
    <col min="10247" max="10247" width="8.28515625" customWidth="1"/>
    <col min="10248" max="10248" width="6" customWidth="1"/>
    <col min="10249" max="10249" width="9.42578125" customWidth="1"/>
    <col min="10250" max="10250" width="8.42578125" customWidth="1"/>
    <col min="10253" max="10253" width="11.5703125" customWidth="1"/>
    <col min="10497" max="10497" width="1.28515625" customWidth="1"/>
    <col min="10498" max="10498" width="10" customWidth="1"/>
    <col min="10499" max="10499" width="12.42578125" customWidth="1"/>
    <col min="10501" max="10501" width="12.42578125" customWidth="1"/>
    <col min="10502" max="10502" width="17" customWidth="1"/>
    <col min="10503" max="10503" width="8.28515625" customWidth="1"/>
    <col min="10504" max="10504" width="6" customWidth="1"/>
    <col min="10505" max="10505" width="9.42578125" customWidth="1"/>
    <col min="10506" max="10506" width="8.42578125" customWidth="1"/>
    <col min="10509" max="10509" width="11.5703125" customWidth="1"/>
    <col min="10753" max="10753" width="1.28515625" customWidth="1"/>
    <col min="10754" max="10754" width="10" customWidth="1"/>
    <col min="10755" max="10755" width="12.42578125" customWidth="1"/>
    <col min="10757" max="10757" width="12.42578125" customWidth="1"/>
    <col min="10758" max="10758" width="17" customWidth="1"/>
    <col min="10759" max="10759" width="8.28515625" customWidth="1"/>
    <col min="10760" max="10760" width="6" customWidth="1"/>
    <col min="10761" max="10761" width="9.42578125" customWidth="1"/>
    <col min="10762" max="10762" width="8.42578125" customWidth="1"/>
    <col min="10765" max="10765" width="11.5703125" customWidth="1"/>
    <col min="11009" max="11009" width="1.28515625" customWidth="1"/>
    <col min="11010" max="11010" width="10" customWidth="1"/>
    <col min="11011" max="11011" width="12.42578125" customWidth="1"/>
    <col min="11013" max="11013" width="12.42578125" customWidth="1"/>
    <col min="11014" max="11014" width="17" customWidth="1"/>
    <col min="11015" max="11015" width="8.28515625" customWidth="1"/>
    <col min="11016" max="11016" width="6" customWidth="1"/>
    <col min="11017" max="11017" width="9.42578125" customWidth="1"/>
    <col min="11018" max="11018" width="8.42578125" customWidth="1"/>
    <col min="11021" max="11021" width="11.5703125" customWidth="1"/>
    <col min="11265" max="11265" width="1.28515625" customWidth="1"/>
    <col min="11266" max="11266" width="10" customWidth="1"/>
    <col min="11267" max="11267" width="12.42578125" customWidth="1"/>
    <col min="11269" max="11269" width="12.42578125" customWidth="1"/>
    <col min="11270" max="11270" width="17" customWidth="1"/>
    <col min="11271" max="11271" width="8.28515625" customWidth="1"/>
    <col min="11272" max="11272" width="6" customWidth="1"/>
    <col min="11273" max="11273" width="9.42578125" customWidth="1"/>
    <col min="11274" max="11274" width="8.42578125" customWidth="1"/>
    <col min="11277" max="11277" width="11.5703125" customWidth="1"/>
    <col min="11521" max="11521" width="1.28515625" customWidth="1"/>
    <col min="11522" max="11522" width="10" customWidth="1"/>
    <col min="11523" max="11523" width="12.42578125" customWidth="1"/>
    <col min="11525" max="11525" width="12.42578125" customWidth="1"/>
    <col min="11526" max="11526" width="17" customWidth="1"/>
    <col min="11527" max="11527" width="8.28515625" customWidth="1"/>
    <col min="11528" max="11528" width="6" customWidth="1"/>
    <col min="11529" max="11529" width="9.42578125" customWidth="1"/>
    <col min="11530" max="11530" width="8.42578125" customWidth="1"/>
    <col min="11533" max="11533" width="11.5703125" customWidth="1"/>
    <col min="11777" max="11777" width="1.28515625" customWidth="1"/>
    <col min="11778" max="11778" width="10" customWidth="1"/>
    <col min="11779" max="11779" width="12.42578125" customWidth="1"/>
    <col min="11781" max="11781" width="12.42578125" customWidth="1"/>
    <col min="11782" max="11782" width="17" customWidth="1"/>
    <col min="11783" max="11783" width="8.28515625" customWidth="1"/>
    <col min="11784" max="11784" width="6" customWidth="1"/>
    <col min="11785" max="11785" width="9.42578125" customWidth="1"/>
    <col min="11786" max="11786" width="8.42578125" customWidth="1"/>
    <col min="11789" max="11789" width="11.5703125" customWidth="1"/>
    <col min="12033" max="12033" width="1.28515625" customWidth="1"/>
    <col min="12034" max="12034" width="10" customWidth="1"/>
    <col min="12035" max="12035" width="12.42578125" customWidth="1"/>
    <col min="12037" max="12037" width="12.42578125" customWidth="1"/>
    <col min="12038" max="12038" width="17" customWidth="1"/>
    <col min="12039" max="12039" width="8.28515625" customWidth="1"/>
    <col min="12040" max="12040" width="6" customWidth="1"/>
    <col min="12041" max="12041" width="9.42578125" customWidth="1"/>
    <col min="12042" max="12042" width="8.42578125" customWidth="1"/>
    <col min="12045" max="12045" width="11.5703125" customWidth="1"/>
    <col min="12289" max="12289" width="1.28515625" customWidth="1"/>
    <col min="12290" max="12290" width="10" customWidth="1"/>
    <col min="12291" max="12291" width="12.42578125" customWidth="1"/>
    <col min="12293" max="12293" width="12.42578125" customWidth="1"/>
    <col min="12294" max="12294" width="17" customWidth="1"/>
    <col min="12295" max="12295" width="8.28515625" customWidth="1"/>
    <col min="12296" max="12296" width="6" customWidth="1"/>
    <col min="12297" max="12297" width="9.42578125" customWidth="1"/>
    <col min="12298" max="12298" width="8.42578125" customWidth="1"/>
    <col min="12301" max="12301" width="11.5703125" customWidth="1"/>
    <col min="12545" max="12545" width="1.28515625" customWidth="1"/>
    <col min="12546" max="12546" width="10" customWidth="1"/>
    <col min="12547" max="12547" width="12.42578125" customWidth="1"/>
    <col min="12549" max="12549" width="12.42578125" customWidth="1"/>
    <col min="12550" max="12550" width="17" customWidth="1"/>
    <col min="12551" max="12551" width="8.28515625" customWidth="1"/>
    <col min="12552" max="12552" width="6" customWidth="1"/>
    <col min="12553" max="12553" width="9.42578125" customWidth="1"/>
    <col min="12554" max="12554" width="8.42578125" customWidth="1"/>
    <col min="12557" max="12557" width="11.5703125" customWidth="1"/>
    <col min="12801" max="12801" width="1.28515625" customWidth="1"/>
    <col min="12802" max="12802" width="10" customWidth="1"/>
    <col min="12803" max="12803" width="12.42578125" customWidth="1"/>
    <col min="12805" max="12805" width="12.42578125" customWidth="1"/>
    <col min="12806" max="12806" width="17" customWidth="1"/>
    <col min="12807" max="12807" width="8.28515625" customWidth="1"/>
    <col min="12808" max="12808" width="6" customWidth="1"/>
    <col min="12809" max="12809" width="9.42578125" customWidth="1"/>
    <col min="12810" max="12810" width="8.42578125" customWidth="1"/>
    <col min="12813" max="12813" width="11.5703125" customWidth="1"/>
    <col min="13057" max="13057" width="1.28515625" customWidth="1"/>
    <col min="13058" max="13058" width="10" customWidth="1"/>
    <col min="13059" max="13059" width="12.42578125" customWidth="1"/>
    <col min="13061" max="13061" width="12.42578125" customWidth="1"/>
    <col min="13062" max="13062" width="17" customWidth="1"/>
    <col min="13063" max="13063" width="8.28515625" customWidth="1"/>
    <col min="13064" max="13064" width="6" customWidth="1"/>
    <col min="13065" max="13065" width="9.42578125" customWidth="1"/>
    <col min="13066" max="13066" width="8.42578125" customWidth="1"/>
    <col min="13069" max="13069" width="11.5703125" customWidth="1"/>
    <col min="13313" max="13313" width="1.28515625" customWidth="1"/>
    <col min="13314" max="13314" width="10" customWidth="1"/>
    <col min="13315" max="13315" width="12.42578125" customWidth="1"/>
    <col min="13317" max="13317" width="12.42578125" customWidth="1"/>
    <col min="13318" max="13318" width="17" customWidth="1"/>
    <col min="13319" max="13319" width="8.28515625" customWidth="1"/>
    <col min="13320" max="13320" width="6" customWidth="1"/>
    <col min="13321" max="13321" width="9.42578125" customWidth="1"/>
    <col min="13322" max="13322" width="8.42578125" customWidth="1"/>
    <col min="13325" max="13325" width="11.5703125" customWidth="1"/>
    <col min="13569" max="13569" width="1.28515625" customWidth="1"/>
    <col min="13570" max="13570" width="10" customWidth="1"/>
    <col min="13571" max="13571" width="12.42578125" customWidth="1"/>
    <col min="13573" max="13573" width="12.42578125" customWidth="1"/>
    <col min="13574" max="13574" width="17" customWidth="1"/>
    <col min="13575" max="13575" width="8.28515625" customWidth="1"/>
    <col min="13576" max="13576" width="6" customWidth="1"/>
    <col min="13577" max="13577" width="9.42578125" customWidth="1"/>
    <col min="13578" max="13578" width="8.42578125" customWidth="1"/>
    <col min="13581" max="13581" width="11.5703125" customWidth="1"/>
    <col min="13825" max="13825" width="1.28515625" customWidth="1"/>
    <col min="13826" max="13826" width="10" customWidth="1"/>
    <col min="13827" max="13827" width="12.42578125" customWidth="1"/>
    <col min="13829" max="13829" width="12.42578125" customWidth="1"/>
    <col min="13830" max="13830" width="17" customWidth="1"/>
    <col min="13831" max="13831" width="8.28515625" customWidth="1"/>
    <col min="13832" max="13832" width="6" customWidth="1"/>
    <col min="13833" max="13833" width="9.42578125" customWidth="1"/>
    <col min="13834" max="13834" width="8.42578125" customWidth="1"/>
    <col min="13837" max="13837" width="11.5703125" customWidth="1"/>
    <col min="14081" max="14081" width="1.28515625" customWidth="1"/>
    <col min="14082" max="14082" width="10" customWidth="1"/>
    <col min="14083" max="14083" width="12.42578125" customWidth="1"/>
    <col min="14085" max="14085" width="12.42578125" customWidth="1"/>
    <col min="14086" max="14086" width="17" customWidth="1"/>
    <col min="14087" max="14087" width="8.28515625" customWidth="1"/>
    <col min="14088" max="14088" width="6" customWidth="1"/>
    <col min="14089" max="14089" width="9.42578125" customWidth="1"/>
    <col min="14090" max="14090" width="8.42578125" customWidth="1"/>
    <col min="14093" max="14093" width="11.5703125" customWidth="1"/>
    <col min="14337" max="14337" width="1.28515625" customWidth="1"/>
    <col min="14338" max="14338" width="10" customWidth="1"/>
    <col min="14339" max="14339" width="12.42578125" customWidth="1"/>
    <col min="14341" max="14341" width="12.42578125" customWidth="1"/>
    <col min="14342" max="14342" width="17" customWidth="1"/>
    <col min="14343" max="14343" width="8.28515625" customWidth="1"/>
    <col min="14344" max="14344" width="6" customWidth="1"/>
    <col min="14345" max="14345" width="9.42578125" customWidth="1"/>
    <col min="14346" max="14346" width="8.42578125" customWidth="1"/>
    <col min="14349" max="14349" width="11.5703125" customWidth="1"/>
    <col min="14593" max="14593" width="1.28515625" customWidth="1"/>
    <col min="14594" max="14594" width="10" customWidth="1"/>
    <col min="14595" max="14595" width="12.42578125" customWidth="1"/>
    <col min="14597" max="14597" width="12.42578125" customWidth="1"/>
    <col min="14598" max="14598" width="17" customWidth="1"/>
    <col min="14599" max="14599" width="8.28515625" customWidth="1"/>
    <col min="14600" max="14600" width="6" customWidth="1"/>
    <col min="14601" max="14601" width="9.42578125" customWidth="1"/>
    <col min="14602" max="14602" width="8.42578125" customWidth="1"/>
    <col min="14605" max="14605" width="11.5703125" customWidth="1"/>
    <col min="14849" max="14849" width="1.28515625" customWidth="1"/>
    <col min="14850" max="14850" width="10" customWidth="1"/>
    <col min="14851" max="14851" width="12.42578125" customWidth="1"/>
    <col min="14853" max="14853" width="12.42578125" customWidth="1"/>
    <col min="14854" max="14854" width="17" customWidth="1"/>
    <col min="14855" max="14855" width="8.28515625" customWidth="1"/>
    <col min="14856" max="14856" width="6" customWidth="1"/>
    <col min="14857" max="14857" width="9.42578125" customWidth="1"/>
    <col min="14858" max="14858" width="8.42578125" customWidth="1"/>
    <col min="14861" max="14861" width="11.5703125" customWidth="1"/>
    <col min="15105" max="15105" width="1.28515625" customWidth="1"/>
    <col min="15106" max="15106" width="10" customWidth="1"/>
    <col min="15107" max="15107" width="12.42578125" customWidth="1"/>
    <col min="15109" max="15109" width="12.42578125" customWidth="1"/>
    <col min="15110" max="15110" width="17" customWidth="1"/>
    <col min="15111" max="15111" width="8.28515625" customWidth="1"/>
    <col min="15112" max="15112" width="6" customWidth="1"/>
    <col min="15113" max="15113" width="9.42578125" customWidth="1"/>
    <col min="15114" max="15114" width="8.42578125" customWidth="1"/>
    <col min="15117" max="15117" width="11.5703125" customWidth="1"/>
    <col min="15361" max="15361" width="1.28515625" customWidth="1"/>
    <col min="15362" max="15362" width="10" customWidth="1"/>
    <col min="15363" max="15363" width="12.42578125" customWidth="1"/>
    <col min="15365" max="15365" width="12.42578125" customWidth="1"/>
    <col min="15366" max="15366" width="17" customWidth="1"/>
    <col min="15367" max="15367" width="8.28515625" customWidth="1"/>
    <col min="15368" max="15368" width="6" customWidth="1"/>
    <col min="15369" max="15369" width="9.42578125" customWidth="1"/>
    <col min="15370" max="15370" width="8.42578125" customWidth="1"/>
    <col min="15373" max="15373" width="11.5703125" customWidth="1"/>
    <col min="15617" max="15617" width="1.28515625" customWidth="1"/>
    <col min="15618" max="15618" width="10" customWidth="1"/>
    <col min="15619" max="15619" width="12.42578125" customWidth="1"/>
    <col min="15621" max="15621" width="12.42578125" customWidth="1"/>
    <col min="15622" max="15622" width="17" customWidth="1"/>
    <col min="15623" max="15623" width="8.28515625" customWidth="1"/>
    <col min="15624" max="15624" width="6" customWidth="1"/>
    <col min="15625" max="15625" width="9.42578125" customWidth="1"/>
    <col min="15626" max="15626" width="8.42578125" customWidth="1"/>
    <col min="15629" max="15629" width="11.5703125" customWidth="1"/>
    <col min="15873" max="15873" width="1.28515625" customWidth="1"/>
    <col min="15874" max="15874" width="10" customWidth="1"/>
    <col min="15875" max="15875" width="12.42578125" customWidth="1"/>
    <col min="15877" max="15877" width="12.42578125" customWidth="1"/>
    <col min="15878" max="15878" width="17" customWidth="1"/>
    <col min="15879" max="15879" width="8.28515625" customWidth="1"/>
    <col min="15880" max="15880" width="6" customWidth="1"/>
    <col min="15881" max="15881" width="9.42578125" customWidth="1"/>
    <col min="15882" max="15882" width="8.42578125" customWidth="1"/>
    <col min="15885" max="15885" width="11.5703125" customWidth="1"/>
    <col min="16129" max="16129" width="1.28515625" customWidth="1"/>
    <col min="16130" max="16130" width="10" customWidth="1"/>
    <col min="16131" max="16131" width="12.42578125" customWidth="1"/>
    <col min="16133" max="16133" width="12.42578125" customWidth="1"/>
    <col min="16134" max="16134" width="17" customWidth="1"/>
    <col min="16135" max="16135" width="8.28515625" customWidth="1"/>
    <col min="16136" max="16136" width="6" customWidth="1"/>
    <col min="16137" max="16137" width="9.42578125" customWidth="1"/>
    <col min="16138" max="16138" width="8.42578125" customWidth="1"/>
    <col min="16141" max="16141" width="11.5703125" customWidth="1"/>
  </cols>
  <sheetData>
    <row r="2" spans="2:24" ht="20.25" x14ac:dyDescent="0.2">
      <c r="C2" s="254" t="s">
        <v>63</v>
      </c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</row>
    <row r="3" spans="2:24" x14ac:dyDescent="0.2">
      <c r="S3" s="101"/>
      <c r="T3" s="101"/>
      <c r="U3" s="101"/>
      <c r="V3" s="101"/>
    </row>
    <row r="4" spans="2:24" ht="13.5" thickBot="1" x14ac:dyDescent="0.25">
      <c r="H4" s="101"/>
      <c r="K4" s="102" t="s">
        <v>64</v>
      </c>
      <c r="Q4" s="103"/>
      <c r="R4" s="103"/>
      <c r="S4" s="170" t="s">
        <v>65</v>
      </c>
      <c r="T4" s="171">
        <v>0.5</v>
      </c>
      <c r="U4" s="170"/>
      <c r="V4" s="172"/>
      <c r="W4" s="170"/>
      <c r="X4" s="101"/>
    </row>
    <row r="5" spans="2:24" ht="15.75" thickTop="1" thickBot="1" x14ac:dyDescent="0.3">
      <c r="C5" s="104" t="s">
        <v>66</v>
      </c>
      <c r="D5" s="105"/>
      <c r="E5" s="106"/>
      <c r="H5" s="101"/>
      <c r="K5" s="107" t="s">
        <v>67</v>
      </c>
      <c r="Q5" s="103"/>
      <c r="R5" s="103"/>
      <c r="S5" s="170" t="s">
        <v>68</v>
      </c>
      <c r="T5" s="170">
        <v>0.8</v>
      </c>
      <c r="U5" s="170"/>
      <c r="V5" s="170"/>
      <c r="W5" s="170"/>
      <c r="X5" s="101"/>
    </row>
    <row r="6" spans="2:24" ht="14.25" thickTop="1" thickBot="1" x14ac:dyDescent="0.25">
      <c r="C6" s="108" t="s">
        <v>69</v>
      </c>
      <c r="D6" s="109"/>
      <c r="E6" s="110">
        <v>5</v>
      </c>
      <c r="F6" s="101"/>
      <c r="H6" s="101"/>
      <c r="K6" s="111">
        <f>IF((O11-H11-M12)&lt;1,0,(O11-H11-M12))</f>
        <v>1.9689394943083807</v>
      </c>
      <c r="Q6" s="103"/>
      <c r="R6" s="103"/>
      <c r="S6" s="170">
        <f>IF((E6/1.724)&lt;2.6,0.0722+0.03083*(E6/1.724),0.0722+0.03083*2.5)</f>
        <v>0.14927499999999999</v>
      </c>
      <c r="T6" s="170"/>
      <c r="U6" s="170"/>
      <c r="V6" s="170"/>
      <c r="W6" s="170"/>
      <c r="X6" s="101"/>
    </row>
    <row r="7" spans="2:24" ht="14.25" customHeight="1" thickTop="1" thickBot="1" x14ac:dyDescent="0.3">
      <c r="C7" s="112" t="s">
        <v>70</v>
      </c>
      <c r="D7" s="45" t="str">
        <f>Sheet1!I15</f>
        <v>wheat</v>
      </c>
      <c r="E7" s="113">
        <f>Sheet1!I17</f>
        <v>50</v>
      </c>
      <c r="F7" s="101"/>
      <c r="H7" s="101"/>
      <c r="Q7" s="103"/>
      <c r="R7" s="103"/>
      <c r="S7" s="170">
        <f>((52*E6/1.724)*(1-EXP(-20*S6))*0.4)</f>
        <v>57.277563241398198</v>
      </c>
      <c r="T7" s="170"/>
      <c r="U7" s="170"/>
      <c r="V7" s="170"/>
      <c r="W7" s="170"/>
      <c r="X7" s="101"/>
    </row>
    <row r="8" spans="2:24" ht="14.25" thickTop="1" thickBot="1" x14ac:dyDescent="0.25">
      <c r="C8" s="112"/>
      <c r="D8" s="114" t="s">
        <v>71</v>
      </c>
      <c r="E8" s="115">
        <f>IF(Sheet1!L18="Actual",Sheet1!I18,Sheet1!Q28)</f>
        <v>13.5</v>
      </c>
      <c r="F8" s="101"/>
      <c r="Q8" s="103"/>
      <c r="R8" s="103"/>
      <c r="S8" s="170" t="s">
        <v>72</v>
      </c>
      <c r="T8" s="170"/>
      <c r="U8" s="170"/>
      <c r="V8" s="170"/>
      <c r="W8" s="170"/>
      <c r="X8" s="101"/>
    </row>
    <row r="9" spans="2:24" ht="14.25" thickTop="1" thickBot="1" x14ac:dyDescent="0.25">
      <c r="C9" s="112"/>
      <c r="D9" s="116" t="s">
        <v>73</v>
      </c>
      <c r="E9" s="117">
        <f>Sheet1!Q46</f>
        <v>90</v>
      </c>
      <c r="Q9" s="103"/>
      <c r="R9" s="103"/>
      <c r="S9" s="173">
        <f>(H20*T5+J26*T4)-M14</f>
        <v>-0.23058098582878017</v>
      </c>
      <c r="T9" s="170"/>
      <c r="U9" s="170"/>
      <c r="V9" s="170"/>
      <c r="W9" s="170"/>
      <c r="X9" s="101"/>
    </row>
    <row r="10" spans="2:24" ht="17.25" thickTop="1" thickBot="1" x14ac:dyDescent="0.3">
      <c r="C10" s="118"/>
      <c r="D10" s="119" t="s">
        <v>74</v>
      </c>
      <c r="E10" s="120" t="str">
        <f>Sheet1!I14</f>
        <v>normal</v>
      </c>
      <c r="G10" s="121" t="s">
        <v>74</v>
      </c>
      <c r="H10" s="101"/>
      <c r="N10" s="256" t="s">
        <v>75</v>
      </c>
      <c r="O10" s="257"/>
      <c r="Q10" s="103"/>
      <c r="R10" s="103"/>
      <c r="S10" s="172">
        <f>IF(S12&gt;24,(S11+(0.5*(L22-M14+M12-J29)-25)),S11)</f>
        <v>20.834276431179021</v>
      </c>
      <c r="T10" s="170"/>
      <c r="U10" s="170"/>
      <c r="V10" s="170"/>
      <c r="W10" s="170"/>
      <c r="X10" s="101"/>
    </row>
    <row r="11" spans="2:24" ht="19.5" thickTop="1" thickBot="1" x14ac:dyDescent="0.3">
      <c r="C11" s="122" t="str">
        <f>IF(S14=TRUE,"CAUTION","  ")</f>
        <v xml:space="preserve">  </v>
      </c>
      <c r="D11" s="123"/>
      <c r="E11" s="124"/>
      <c r="H11" s="125">
        <f>IF((H20+J26-J29-(L11+L14+L16))*0.06&gt;2,5,(H20+J26-J29-(L11+L14+L16))*0.06)</f>
        <v>0.98240012752962169</v>
      </c>
      <c r="L11" s="126">
        <f>IF(D7="silage",U13,IF(D17="fallow",0,Sheet1!M40*0.7))</f>
        <v>63.736842105263143</v>
      </c>
      <c r="M11" s="127"/>
      <c r="O11" s="128">
        <f>IF('N cycle'!E10="wet",(Sheet1!O42+Sheet1!Q46-Sheet1!M40-Sheet1!M43)*0.5,IF('N cycle'!E10="above normal",(Sheet1!O42+Sheet1!Q46-Sheet1!M40-Sheet1!M43)*0.25,IF('N cycle'!E10="drought",0,(Sheet1!O42+Sheet1!Q46-Sheet1!M40-Sheet1!M43)*0.15)))</f>
        <v>3.9337397493676241</v>
      </c>
      <c r="Q11" s="103"/>
      <c r="R11" s="103"/>
      <c r="S11" s="172">
        <f>IF((H17+H24+J29-H20+L22-M14-N24-O11-J29)&lt;0,0,(H17+H24+J29-H20+L22-M14-N24-O11-J29))</f>
        <v>20.834276431179021</v>
      </c>
      <c r="T11" s="170"/>
      <c r="U11" s="170"/>
      <c r="V11" s="170"/>
      <c r="W11" s="170"/>
      <c r="X11" s="101"/>
    </row>
    <row r="12" spans="2:24" ht="19.5" thickTop="1" thickBot="1" x14ac:dyDescent="0.3">
      <c r="C12" s="129" t="str">
        <f>IF(S14=TRUE,"Parameter above out of bounds","  ")</f>
        <v xml:space="preserve">  </v>
      </c>
      <c r="D12" s="130"/>
      <c r="E12" s="131"/>
      <c r="G12" s="132" t="s">
        <v>76</v>
      </c>
      <c r="H12" s="46"/>
      <c r="M12" s="133">
        <f>IF((H20+J26-J29-(L11+L14+L16))*0.06&gt;2,5,(H20+J26-J29-(L11+L14+L16))*0.06)</f>
        <v>0.98240012752962169</v>
      </c>
      <c r="Q12" s="103"/>
      <c r="R12" s="103"/>
      <c r="S12" s="172">
        <f>IF(E10="drought",0,IF(E10="dry",O11*0.1,IF(E10="below normal",O11*0.2,IF(O11&gt;25,25,O11))))</f>
        <v>3.9337397493676241</v>
      </c>
      <c r="T12" s="170"/>
      <c r="U12" s="170"/>
      <c r="V12" s="170"/>
      <c r="W12" s="170"/>
      <c r="X12" s="101"/>
    </row>
    <row r="13" spans="2:24" ht="16.5" thickTop="1" x14ac:dyDescent="0.25">
      <c r="B13" s="134"/>
      <c r="C13" s="135"/>
      <c r="D13" s="135"/>
      <c r="E13" s="136" t="s">
        <v>77</v>
      </c>
      <c r="F13" s="137">
        <f>IF(D7="fallow",0,(IF((L11+L14-K20-H17)/J26&gt;1,"n/a*",(L11+L14-K20-H17)/J26)))</f>
        <v>0.51635830814658812</v>
      </c>
      <c r="G13" s="138">
        <v>0.5</v>
      </c>
      <c r="M13" s="139" t="s">
        <v>78</v>
      </c>
      <c r="Q13" s="103"/>
      <c r="R13" s="103"/>
      <c r="S13" s="170" t="s">
        <v>79</v>
      </c>
      <c r="T13" s="170"/>
      <c r="U13" s="174">
        <f>IF(D7="wheat",(((E8/5.7)*0.6)+0.5*0.6/0.75)*E7,IF(D7="CPS wheat",(((E8/5.7)*0.6)+0.5*0.6/0.75)*E7,IF(D7="canola",E7*(((E8/6.25)*0.5)+0.5*0.5/0.75),IF(D7="flax",E7*(((E8/6.25)*0.56)+0.5*0.56/0.75),IF(D7="barley",E7*(((E8/6.25)*0.48)+0.5*0.48/0.75),IF(D7="oats",E7*(((E8/6.25)*0.32)+0.5*0.32/0.82),IF(D7="peas",E7*(((E8/6.25)*0.56)+1.5*0.56/0.75),V13)))))))</f>
        <v>91.052631578947356</v>
      </c>
      <c r="V13" s="170" t="b">
        <f>IF(D7="silage",E7*0.35*35)</f>
        <v>0</v>
      </c>
      <c r="W13" s="170"/>
      <c r="X13" s="101"/>
    </row>
    <row r="14" spans="2:24" ht="17.25" customHeight="1" thickBot="1" x14ac:dyDescent="0.3">
      <c r="B14" s="140"/>
      <c r="C14" s="141"/>
      <c r="D14" s="141"/>
      <c r="E14" s="142" t="s">
        <v>80</v>
      </c>
      <c r="F14" s="143">
        <f>IF(E10="drought",0,IF((M14-(Sheet1!M38+Sheet1!Q46+H24-K20-J29))/(H20-H24)&lt;1,1,(M14-(Sheet1!M38+Sheet1!O46+H24-K20-J29))/(H20-H24)))</f>
        <v>1</v>
      </c>
      <c r="G14" s="144" t="s">
        <v>81</v>
      </c>
      <c r="L14" s="126">
        <f>IF(D7="silage",U13,Sheet1!M40*0.3)</f>
        <v>27.315789473684205</v>
      </c>
      <c r="M14" s="128">
        <f>L11+L14</f>
        <v>91.052631578947341</v>
      </c>
      <c r="Q14" s="103"/>
      <c r="R14" s="103"/>
      <c r="S14" s="170" t="b">
        <f>OR(K6&lt;-2,O11&lt;0,N24&lt;0)</f>
        <v>0</v>
      </c>
      <c r="T14" s="170"/>
      <c r="U14" s="170"/>
      <c r="V14" s="170"/>
      <c r="W14" s="170"/>
      <c r="X14" s="101"/>
    </row>
    <row r="15" spans="2:24" ht="13.5" thickTop="1" x14ac:dyDescent="0.2">
      <c r="B15" s="145" t="str">
        <f>IF(F13&gt;0.6,"*CAUTION:","  ")</f>
        <v xml:space="preserve">  </v>
      </c>
      <c r="C15" s="146" t="str">
        <f>IF(F13&gt;0.6,"Fertilizer rate is out of bounds"," ")</f>
        <v xml:space="preserve"> </v>
      </c>
      <c r="D15" s="146"/>
      <c r="E15" s="146"/>
      <c r="F15" s="147"/>
      <c r="Q15" s="103"/>
      <c r="R15" s="103"/>
      <c r="S15" s="172">
        <f>0.5*(H20+J26+H11-K20-H24-J29-M14)</f>
        <v>4.7424520973180933</v>
      </c>
      <c r="T15" s="170"/>
      <c r="U15" s="170"/>
      <c r="V15" s="170"/>
      <c r="W15" s="170"/>
      <c r="X15" s="101"/>
    </row>
    <row r="16" spans="2:24" ht="14.25" customHeight="1" thickBot="1" x14ac:dyDescent="0.3">
      <c r="B16" s="148" t="str">
        <f>IF(S18&gt;1,"*CAUTION:","  ")</f>
        <v xml:space="preserve">  </v>
      </c>
      <c r="C16" s="149" t="str">
        <f>IF(S18&gt;1,"Crop yield unattainable under selected conditions"," ")</f>
        <v xml:space="preserve"> </v>
      </c>
      <c r="D16" s="150"/>
      <c r="E16" s="151"/>
      <c r="F16" s="152"/>
      <c r="H16" s="153" t="s">
        <v>82</v>
      </c>
      <c r="L16" s="126">
        <f>IF(D7="fallow",0,L14*22/61)</f>
        <v>9.8515962036238118</v>
      </c>
      <c r="Q16" s="103"/>
      <c r="R16" s="103"/>
      <c r="S16" s="172">
        <f>0.5*(H20+J26-K20-H24-J29-M14)</f>
        <v>4.2512520335532855</v>
      </c>
      <c r="T16" s="170"/>
      <c r="U16" s="170"/>
      <c r="V16" s="170"/>
      <c r="W16" s="170"/>
      <c r="X16" s="101"/>
    </row>
    <row r="17" spans="4:24" ht="17.25" customHeight="1" thickTop="1" x14ac:dyDescent="0.25">
      <c r="F17" s="101"/>
      <c r="H17" s="154">
        <f>L14+L16</f>
        <v>37.167385677308019</v>
      </c>
      <c r="Q17" s="103"/>
      <c r="R17" s="103"/>
      <c r="S17" s="172">
        <f>((H20+J26-J29-(L11+L14+L16))*0.06)</f>
        <v>0.98240012752962169</v>
      </c>
      <c r="T17" s="170"/>
      <c r="U17" s="170"/>
      <c r="V17" s="170"/>
      <c r="W17" s="170"/>
      <c r="X17" s="101"/>
    </row>
    <row r="18" spans="4:24" x14ac:dyDescent="0.2">
      <c r="D18" s="101"/>
      <c r="E18" s="101"/>
      <c r="F18" s="101"/>
      <c r="Q18" s="103"/>
      <c r="R18" s="103"/>
      <c r="S18" s="170"/>
      <c r="T18" s="170"/>
      <c r="U18" s="170"/>
      <c r="V18" s="170"/>
      <c r="W18" s="170"/>
      <c r="X18" s="101"/>
    </row>
    <row r="19" spans="4:24" x14ac:dyDescent="0.2">
      <c r="D19" s="101"/>
      <c r="E19" s="101"/>
      <c r="F19" s="101"/>
      <c r="O19" s="101"/>
      <c r="Q19" s="103"/>
      <c r="R19" s="103"/>
      <c r="S19" s="170" t="s">
        <v>83</v>
      </c>
      <c r="T19" s="170"/>
      <c r="U19" s="170"/>
      <c r="V19" s="170"/>
      <c r="W19" s="170"/>
      <c r="X19" s="101"/>
    </row>
    <row r="20" spans="4:24" ht="20.25" x14ac:dyDescent="0.3">
      <c r="D20" s="101"/>
      <c r="E20" s="101"/>
      <c r="F20" s="101"/>
      <c r="H20" s="155">
        <f>Sheet1!O42</f>
        <v>57.277563241398198</v>
      </c>
      <c r="K20" s="156">
        <f>(H20+J26+H11)*0.05</f>
        <v>7.4129981684463901</v>
      </c>
      <c r="S20" s="170"/>
      <c r="T20" s="170"/>
      <c r="U20" s="170"/>
      <c r="V20" s="170"/>
      <c r="W20" s="55"/>
      <c r="X20" s="101"/>
    </row>
    <row r="21" spans="4:24" ht="14.25" customHeight="1" x14ac:dyDescent="0.25">
      <c r="F21" s="153" t="s">
        <v>84</v>
      </c>
      <c r="J21" s="157" t="s">
        <v>85</v>
      </c>
      <c r="N21" s="157" t="s">
        <v>86</v>
      </c>
      <c r="W21" s="55"/>
      <c r="X21" s="101"/>
    </row>
    <row r="22" spans="4:24" ht="16.5" customHeight="1" x14ac:dyDescent="0.25">
      <c r="E22" s="133">
        <f>10000*E6/10/1.724</f>
        <v>2900.2320185614849</v>
      </c>
      <c r="F22" s="158">
        <f>E22+H17+H24-H20+J29</f>
        <v>2920.431270424293</v>
      </c>
      <c r="J22" s="159"/>
      <c r="L22" s="160">
        <f>H20+J26+H96-K20-H24</f>
        <v>129.55513564605391</v>
      </c>
      <c r="S22" s="101"/>
      <c r="T22" s="101"/>
      <c r="U22" s="101"/>
      <c r="V22" s="101"/>
      <c r="X22" s="101"/>
    </row>
    <row r="23" spans="4:24" ht="15.75" x14ac:dyDescent="0.25">
      <c r="E23" s="161"/>
      <c r="F23" s="127"/>
      <c r="N23" s="139" t="s">
        <v>87</v>
      </c>
      <c r="S23" s="101"/>
      <c r="T23" s="101"/>
      <c r="U23" s="101"/>
      <c r="V23" s="101"/>
      <c r="X23" s="101"/>
    </row>
    <row r="24" spans="4:24" ht="15" customHeight="1" x14ac:dyDescent="0.25">
      <c r="E24" s="161"/>
      <c r="F24" s="127"/>
      <c r="H24" s="162">
        <f>(H20+J26+H97)*0.07</f>
        <v>10.309429426897873</v>
      </c>
      <c r="N24" s="163">
        <f>IF(S12&lt;0,0,S12)</f>
        <v>3.9337397493676241</v>
      </c>
      <c r="S24" s="101"/>
      <c r="T24" s="101"/>
      <c r="U24" s="101"/>
      <c r="V24" s="101"/>
      <c r="X24" s="101"/>
    </row>
    <row r="25" spans="4:24" ht="19.5" customHeight="1" x14ac:dyDescent="0.2">
      <c r="E25" s="161"/>
      <c r="F25" s="164"/>
      <c r="S25" s="101"/>
      <c r="T25" s="101"/>
      <c r="U25" s="101"/>
      <c r="V25" s="101"/>
      <c r="X25" s="101"/>
    </row>
    <row r="26" spans="4:24" ht="17.25" customHeight="1" x14ac:dyDescent="0.3">
      <c r="E26" s="161"/>
      <c r="F26" s="165"/>
      <c r="J26" s="166">
        <f>IF(D7="fallow",0,E9)</f>
        <v>90</v>
      </c>
      <c r="K26" s="157"/>
      <c r="S26" s="101"/>
      <c r="T26" s="101"/>
      <c r="U26" s="101"/>
      <c r="V26" s="101"/>
      <c r="X26" s="101"/>
    </row>
    <row r="27" spans="4:24" x14ac:dyDescent="0.2">
      <c r="S27" s="101"/>
      <c r="T27" s="101"/>
      <c r="U27" s="101"/>
      <c r="V27" s="101"/>
      <c r="X27" s="101"/>
    </row>
    <row r="28" spans="4:24" x14ac:dyDescent="0.2">
      <c r="S28" s="101"/>
      <c r="T28" s="101"/>
      <c r="U28" s="101"/>
      <c r="V28" s="101"/>
      <c r="X28" s="101"/>
    </row>
    <row r="29" spans="4:24" ht="16.5" customHeight="1" x14ac:dyDescent="0.25">
      <c r="J29" s="167">
        <f>Sheet1!M43</f>
        <v>30</v>
      </c>
      <c r="K29" s="139" t="s">
        <v>88</v>
      </c>
    </row>
    <row r="33" spans="4:4" s="101" customFormat="1" ht="12.75" customHeight="1" x14ac:dyDescent="0.3">
      <c r="D33" s="168"/>
    </row>
    <row r="34" spans="4:4" s="101" customFormat="1" x14ac:dyDescent="0.2"/>
    <row r="35" spans="4:4" s="101" customFormat="1" x14ac:dyDescent="0.2"/>
    <row r="36" spans="4:4" s="101" customFormat="1" x14ac:dyDescent="0.2"/>
    <row r="37" spans="4:4" s="101" customFormat="1" x14ac:dyDescent="0.2"/>
    <row r="38" spans="4:4" s="101" customFormat="1" x14ac:dyDescent="0.2"/>
    <row r="39" spans="4:4" s="101" customFormat="1" x14ac:dyDescent="0.2"/>
    <row r="40" spans="4:4" s="101" customFormat="1" x14ac:dyDescent="0.2"/>
    <row r="41" spans="4:4" s="101" customFormat="1" x14ac:dyDescent="0.2"/>
    <row r="42" spans="4:4" s="101" customFormat="1" x14ac:dyDescent="0.2"/>
    <row r="43" spans="4:4" s="101" customFormat="1" x14ac:dyDescent="0.2"/>
    <row r="44" spans="4:4" s="101" customFormat="1" x14ac:dyDescent="0.2"/>
    <row r="45" spans="4:4" s="101" customFormat="1" x14ac:dyDescent="0.2"/>
    <row r="46" spans="4:4" s="101" customFormat="1" x14ac:dyDescent="0.2"/>
    <row r="47" spans="4:4" s="101" customFormat="1" x14ac:dyDescent="0.2"/>
    <row r="48" spans="4:4" s="101" customFormat="1" x14ac:dyDescent="0.2"/>
  </sheetData>
  <mergeCells count="2">
    <mergeCell ref="C2:T2"/>
    <mergeCell ref="N10:O10"/>
  </mergeCells>
  <phoneticPr fontId="0" type="noConversion"/>
  <conditionalFormatting sqref="N24">
    <cfRule type="cellIs" dxfId="11" priority="1" stopIfTrue="1" operator="lessThan">
      <formula>0</formula>
    </cfRule>
  </conditionalFormatting>
  <conditionalFormatting sqref="F25">
    <cfRule type="cellIs" dxfId="10" priority="2" stopIfTrue="1" operator="lessThan">
      <formula>0</formula>
    </cfRule>
    <cfRule type="cellIs" dxfId="9" priority="3" stopIfTrue="1" operator="greaterThan">
      <formula>$S$12</formula>
    </cfRule>
  </conditionalFormatting>
  <conditionalFormatting sqref="K6">
    <cfRule type="cellIs" dxfId="8" priority="4" stopIfTrue="1" operator="lessThan">
      <formula>-2</formula>
    </cfRule>
  </conditionalFormatting>
  <conditionalFormatting sqref="C12">
    <cfRule type="cellIs" dxfId="7" priority="5" stopIfTrue="1" operator="equal">
      <formula>"Parameter above out of bounds"</formula>
    </cfRule>
  </conditionalFormatting>
  <conditionalFormatting sqref="C11">
    <cfRule type="cellIs" dxfId="6" priority="6" stopIfTrue="1" operator="equal">
      <formula>"CAUTION"</formula>
    </cfRule>
  </conditionalFormatting>
  <conditionalFormatting sqref="F14">
    <cfRule type="cellIs" dxfId="5" priority="7" stopIfTrue="1" operator="equal">
      <formula>"n/a*"</formula>
    </cfRule>
  </conditionalFormatting>
  <conditionalFormatting sqref="B15:B16">
    <cfRule type="cellIs" dxfId="4" priority="8" stopIfTrue="1" operator="equal">
      <formula>"*CAUTION:"</formula>
    </cfRule>
  </conditionalFormatting>
  <conditionalFormatting sqref="C15">
    <cfRule type="cellIs" dxfId="3" priority="9" stopIfTrue="1" operator="equal">
      <formula>"Fertilizer rate is out of bounds"</formula>
    </cfRule>
  </conditionalFormatting>
  <conditionalFormatting sqref="F13">
    <cfRule type="cellIs" dxfId="2" priority="10" stopIfTrue="1" operator="equal">
      <formula>"n/a*"</formula>
    </cfRule>
    <cfRule type="cellIs" dxfId="1" priority="11" stopIfTrue="1" operator="greaterThan">
      <formula>0.6</formula>
    </cfRule>
  </conditionalFormatting>
  <conditionalFormatting sqref="C16">
    <cfRule type="cellIs" dxfId="0" priority="12" stopIfTrue="1" operator="equal">
      <formula>"Crop yield unattainable under selected conditions"</formula>
    </cfRule>
  </conditionalFormatting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N cycle</vt:lpstr>
      <vt:lpstr>Sheet1!Print_Area</vt:lpstr>
    </vt:vector>
  </TitlesOfParts>
  <Company>Westco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Rigas Karamanos</dc:creator>
  <cp:lastModifiedBy>John Lee</cp:lastModifiedBy>
  <cp:lastPrinted>2001-06-25T16:29:17Z</cp:lastPrinted>
  <dcterms:created xsi:type="dcterms:W3CDTF">1997-12-06T19:09:33Z</dcterms:created>
  <dcterms:modified xsi:type="dcterms:W3CDTF">2019-03-14T15:56:09Z</dcterms:modified>
</cp:coreProperties>
</file>